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1TRIM 2022\maquinaria\"/>
    </mc:Choice>
  </mc:AlternateContent>
  <xr:revisionPtr revIDLastSave="0" documentId="8_{9AF0BBBC-7B4A-49C5-AA1A-E87FE80F586C}" xr6:coauthVersionLast="47" xr6:coauthVersionMax="47" xr10:uidLastSave="{00000000-0000-0000-0000-000000000000}"/>
  <bookViews>
    <workbookView xWindow="-120" yWindow="-120" windowWidth="24240" windowHeight="13140" xr2:uid="{066D0FD5-928D-4FEA-BCBB-7DBAF99923C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8" i="1" l="1"/>
  <c r="Q58" i="1"/>
  <c r="S58" i="1" s="1"/>
  <c r="T58" i="1" s="1"/>
  <c r="P58" i="1"/>
  <c r="O58" i="1"/>
  <c r="K58" i="1"/>
  <c r="R57" i="1"/>
  <c r="Q57" i="1"/>
  <c r="S57" i="1" s="1"/>
  <c r="T57" i="1" s="1"/>
  <c r="P57" i="1"/>
  <c r="O57" i="1"/>
  <c r="K57" i="1"/>
  <c r="R56" i="1"/>
  <c r="Q56" i="1"/>
  <c r="S56" i="1" s="1"/>
  <c r="T56" i="1" s="1"/>
  <c r="P56" i="1"/>
  <c r="N56" i="1"/>
  <c r="O56" i="1" s="1"/>
  <c r="K56" i="1"/>
  <c r="R55" i="1"/>
  <c r="Q55" i="1"/>
  <c r="S55" i="1" s="1"/>
  <c r="P55" i="1"/>
  <c r="N55" i="1"/>
  <c r="O55" i="1" s="1"/>
  <c r="K55" i="1"/>
  <c r="R54" i="1"/>
  <c r="Q54" i="1"/>
  <c r="S54" i="1" s="1"/>
  <c r="P54" i="1"/>
  <c r="N54" i="1"/>
  <c r="O54" i="1" s="1"/>
  <c r="K54" i="1"/>
  <c r="R53" i="1"/>
  <c r="Q53" i="1"/>
  <c r="S53" i="1" s="1"/>
  <c r="T53" i="1" s="1"/>
  <c r="P53" i="1"/>
  <c r="N53" i="1"/>
  <c r="O53" i="1" s="1"/>
  <c r="K53" i="1"/>
  <c r="R52" i="1"/>
  <c r="Q52" i="1"/>
  <c r="S52" i="1" s="1"/>
  <c r="T52" i="1" s="1"/>
  <c r="P52" i="1"/>
  <c r="N52" i="1"/>
  <c r="O52" i="1" s="1"/>
  <c r="K52" i="1"/>
  <c r="R51" i="1"/>
  <c r="Q51" i="1"/>
  <c r="S51" i="1" s="1"/>
  <c r="P51" i="1"/>
  <c r="N51" i="1"/>
  <c r="O51" i="1" s="1"/>
  <c r="K51" i="1"/>
  <c r="R50" i="1"/>
  <c r="Q50" i="1"/>
  <c r="S50" i="1" s="1"/>
  <c r="P50" i="1"/>
  <c r="N50" i="1"/>
  <c r="O50" i="1" s="1"/>
  <c r="K50" i="1"/>
  <c r="R49" i="1"/>
  <c r="Q49" i="1"/>
  <c r="S49" i="1" s="1"/>
  <c r="T49" i="1" s="1"/>
  <c r="P49" i="1"/>
  <c r="N49" i="1"/>
  <c r="O49" i="1" s="1"/>
  <c r="K49" i="1"/>
  <c r="R48" i="1"/>
  <c r="Q48" i="1"/>
  <c r="S48" i="1" s="1"/>
  <c r="T48" i="1" s="1"/>
  <c r="P48" i="1"/>
  <c r="N48" i="1"/>
  <c r="O48" i="1" s="1"/>
  <c r="K48" i="1"/>
  <c r="R47" i="1"/>
  <c r="Q47" i="1"/>
  <c r="S47" i="1" s="1"/>
  <c r="P47" i="1"/>
  <c r="N47" i="1"/>
  <c r="O47" i="1" s="1"/>
  <c r="K47" i="1"/>
  <c r="R46" i="1"/>
  <c r="Q46" i="1"/>
  <c r="S46" i="1" s="1"/>
  <c r="P46" i="1"/>
  <c r="N46" i="1"/>
  <c r="O46" i="1" s="1"/>
  <c r="K46" i="1"/>
  <c r="R45" i="1"/>
  <c r="Q45" i="1"/>
  <c r="S45" i="1" s="1"/>
  <c r="T45" i="1" s="1"/>
  <c r="P45" i="1"/>
  <c r="N45" i="1"/>
  <c r="O45" i="1" s="1"/>
  <c r="K45" i="1"/>
  <c r="R44" i="1"/>
  <c r="Q44" i="1"/>
  <c r="S44" i="1" s="1"/>
  <c r="T44" i="1" s="1"/>
  <c r="P44" i="1"/>
  <c r="N44" i="1"/>
  <c r="O44" i="1" s="1"/>
  <c r="K44" i="1"/>
  <c r="R43" i="1"/>
  <c r="Q43" i="1"/>
  <c r="S43" i="1" s="1"/>
  <c r="P43" i="1"/>
  <c r="N43" i="1"/>
  <c r="O43" i="1" s="1"/>
  <c r="K43" i="1"/>
  <c r="R42" i="1"/>
  <c r="Q42" i="1"/>
  <c r="S42" i="1" s="1"/>
  <c r="P42" i="1"/>
  <c r="N42" i="1"/>
  <c r="O42" i="1" s="1"/>
  <c r="K42" i="1"/>
  <c r="R41" i="1"/>
  <c r="Q41" i="1"/>
  <c r="S41" i="1" s="1"/>
  <c r="T41" i="1" s="1"/>
  <c r="P41" i="1"/>
  <c r="N41" i="1"/>
  <c r="O41" i="1" s="1"/>
  <c r="K41" i="1"/>
  <c r="R36" i="1"/>
  <c r="Q36" i="1"/>
  <c r="S36" i="1" s="1"/>
  <c r="P36" i="1"/>
  <c r="N36" i="1"/>
  <c r="O36" i="1" s="1"/>
  <c r="R35" i="1"/>
  <c r="Q35" i="1"/>
  <c r="S35" i="1" s="1"/>
  <c r="P35" i="1"/>
  <c r="N35" i="1"/>
  <c r="O35" i="1" s="1"/>
  <c r="R34" i="1"/>
  <c r="Q34" i="1"/>
  <c r="S34" i="1" s="1"/>
  <c r="P34" i="1"/>
  <c r="N34" i="1"/>
  <c r="O34" i="1" s="1"/>
  <c r="R33" i="1"/>
  <c r="Q33" i="1"/>
  <c r="P33" i="1"/>
  <c r="N33" i="1"/>
  <c r="O33" i="1" s="1"/>
  <c r="K33" i="1"/>
  <c r="R32" i="1"/>
  <c r="Q32" i="1"/>
  <c r="P32" i="1"/>
  <c r="N32" i="1"/>
  <c r="O32" i="1" s="1"/>
  <c r="R31" i="1"/>
  <c r="Q31" i="1"/>
  <c r="P31" i="1"/>
  <c r="N31" i="1"/>
  <c r="O31" i="1" s="1"/>
  <c r="R30" i="1"/>
  <c r="Q30" i="1"/>
  <c r="P30" i="1"/>
  <c r="N30" i="1"/>
  <c r="O30" i="1" s="1"/>
  <c r="R29" i="1"/>
  <c r="Q29" i="1"/>
  <c r="S29" i="1" s="1"/>
  <c r="P29" i="1"/>
  <c r="N29" i="1"/>
  <c r="O29" i="1" s="1"/>
  <c r="R28" i="1"/>
  <c r="Q28" i="1"/>
  <c r="P28" i="1"/>
  <c r="N28" i="1"/>
  <c r="O28" i="1" s="1"/>
  <c r="R27" i="1"/>
  <c r="Q27" i="1"/>
  <c r="S27" i="1" s="1"/>
  <c r="P27" i="1"/>
  <c r="N27" i="1"/>
  <c r="O27" i="1" s="1"/>
  <c r="R26" i="1"/>
  <c r="Q26" i="1"/>
  <c r="S26" i="1" s="1"/>
  <c r="P26" i="1"/>
  <c r="N26" i="1"/>
  <c r="O26" i="1" s="1"/>
  <c r="K26" i="1"/>
  <c r="R25" i="1"/>
  <c r="Q25" i="1"/>
  <c r="P25" i="1"/>
  <c r="N25" i="1"/>
  <c r="O25" i="1" s="1"/>
  <c r="K25" i="1"/>
  <c r="R24" i="1"/>
  <c r="Q24" i="1"/>
  <c r="S24" i="1" s="1"/>
  <c r="P24" i="1"/>
  <c r="N24" i="1"/>
  <c r="O24" i="1" s="1"/>
  <c r="K24" i="1"/>
  <c r="R23" i="1"/>
  <c r="Q23" i="1"/>
  <c r="P23" i="1"/>
  <c r="N23" i="1"/>
  <c r="O23" i="1" s="1"/>
  <c r="R17" i="1"/>
  <c r="Q17" i="1"/>
  <c r="P17" i="1"/>
  <c r="N17" i="1"/>
  <c r="O17" i="1" s="1"/>
  <c r="K17" i="1"/>
  <c r="R16" i="1"/>
  <c r="Q16" i="1"/>
  <c r="S16" i="1" s="1"/>
  <c r="P16" i="1"/>
  <c r="N16" i="1"/>
  <c r="O16" i="1" s="1"/>
  <c r="K16" i="1"/>
  <c r="R15" i="1"/>
  <c r="Q15" i="1"/>
  <c r="P15" i="1"/>
  <c r="N15" i="1"/>
  <c r="O15" i="1" s="1"/>
  <c r="K15" i="1"/>
  <c r="R14" i="1"/>
  <c r="Q14" i="1"/>
  <c r="S14" i="1" s="1"/>
  <c r="P14" i="1"/>
  <c r="N14" i="1"/>
  <c r="O14" i="1" s="1"/>
  <c r="K14" i="1"/>
  <c r="R13" i="1"/>
  <c r="Q13" i="1"/>
  <c r="P13" i="1"/>
  <c r="N13" i="1"/>
  <c r="O13" i="1" s="1"/>
  <c r="K13" i="1"/>
  <c r="R12" i="1"/>
  <c r="Q12" i="1"/>
  <c r="S12" i="1" s="1"/>
  <c r="P12" i="1"/>
  <c r="N12" i="1"/>
  <c r="O12" i="1" s="1"/>
  <c r="R11" i="1"/>
  <c r="Q11" i="1"/>
  <c r="S11" i="1" s="1"/>
  <c r="P11" i="1"/>
  <c r="N11" i="1"/>
  <c r="O11" i="1" s="1"/>
  <c r="R10" i="1"/>
  <c r="Q10" i="1"/>
  <c r="P10" i="1"/>
  <c r="N10" i="1"/>
  <c r="O10" i="1" s="1"/>
  <c r="R9" i="1"/>
  <c r="Q9" i="1"/>
  <c r="S9" i="1" s="1"/>
  <c r="P9" i="1"/>
  <c r="N9" i="1"/>
  <c r="O9" i="1" s="1"/>
  <c r="R8" i="1"/>
  <c r="Q8" i="1"/>
  <c r="S8" i="1" s="1"/>
  <c r="P8" i="1"/>
  <c r="N8" i="1"/>
  <c r="O8" i="1" s="1"/>
  <c r="R7" i="1"/>
  <c r="Q7" i="1"/>
  <c r="P7" i="1"/>
  <c r="N7" i="1"/>
  <c r="O7" i="1" s="1"/>
  <c r="K7" i="1"/>
  <c r="R6" i="1"/>
  <c r="Q6" i="1"/>
  <c r="P6" i="1"/>
  <c r="N6" i="1"/>
  <c r="O6" i="1" s="1"/>
  <c r="K6" i="1"/>
  <c r="R5" i="1"/>
  <c r="Q5" i="1"/>
  <c r="S5" i="1" s="1"/>
  <c r="P5" i="1"/>
  <c r="N5" i="1"/>
  <c r="O5" i="1" s="1"/>
  <c r="K5" i="1"/>
  <c r="T42" i="1" l="1"/>
  <c r="T59" i="1" s="1"/>
  <c r="T46" i="1"/>
  <c r="T50" i="1"/>
  <c r="T54" i="1"/>
  <c r="T43" i="1"/>
  <c r="T47" i="1"/>
  <c r="T51" i="1"/>
  <c r="T55" i="1"/>
  <c r="T24" i="1"/>
  <c r="S6" i="1"/>
  <c r="S15" i="1"/>
  <c r="S25" i="1"/>
  <c r="T25" i="1" s="1"/>
  <c r="T11" i="1"/>
  <c r="T29" i="1"/>
  <c r="S30" i="1"/>
  <c r="T30" i="1" s="1"/>
  <c r="S31" i="1"/>
  <c r="T31" i="1" s="1"/>
  <c r="S32" i="1"/>
  <c r="T32" i="1" s="1"/>
  <c r="S7" i="1"/>
  <c r="T7" i="1" s="1"/>
  <c r="S28" i="1"/>
  <c r="T28" i="1" s="1"/>
  <c r="S33" i="1"/>
  <c r="T33" i="1" s="1"/>
  <c r="T5" i="1"/>
  <c r="T6" i="1"/>
  <c r="T12" i="1"/>
  <c r="T16" i="1"/>
  <c r="T34" i="1"/>
  <c r="S10" i="1"/>
  <c r="T10" i="1" s="1"/>
  <c r="T15" i="1"/>
  <c r="S13" i="1"/>
  <c r="S17" i="1"/>
  <c r="S23" i="1"/>
  <c r="T23" i="1" s="1"/>
  <c r="T26" i="1"/>
  <c r="T27" i="1"/>
  <c r="T35" i="1"/>
  <c r="T36" i="1"/>
  <c r="T13" i="1"/>
  <c r="T17" i="1"/>
  <c r="T8" i="1"/>
  <c r="T9" i="1"/>
  <c r="T14" i="1"/>
  <c r="T18" i="1" l="1"/>
  <c r="T37" i="1"/>
</calcChain>
</file>

<file path=xl/sharedStrings.xml><?xml version="1.0" encoding="utf-8"?>
<sst xmlns="http://schemas.openxmlformats.org/spreadsheetml/2006/main" count="201" uniqueCount="98">
  <si>
    <t>SUBDIRECCIÓN DE MAQUINARIA</t>
  </si>
  <si>
    <t>INFORME DE TRABAJOS REALIZADOS</t>
  </si>
  <si>
    <t>No</t>
  </si>
  <si>
    <t>COMUNIDAD</t>
  </si>
  <si>
    <t>TRABAJO REALIZADO</t>
  </si>
  <si>
    <t>EQUIPO</t>
  </si>
  <si>
    <t>PERIODO</t>
  </si>
  <si>
    <t>DIAS TRABAJADOS</t>
  </si>
  <si>
    <t>CAMIONES</t>
  </si>
  <si>
    <t>HRS RETRO</t>
  </si>
  <si>
    <t>HRS EXC-TRACTOR</t>
  </si>
  <si>
    <t>HRS TOTAL MAQ TRAB</t>
  </si>
  <si>
    <t>COMB PRES</t>
  </si>
  <si>
    <t>COMB BENE</t>
  </si>
  <si>
    <t>LTS COMB.</t>
  </si>
  <si>
    <t>$COMB</t>
  </si>
  <si>
    <t>COSTO CAMIONES</t>
  </si>
  <si>
    <t>$ RETRO</t>
  </si>
  <si>
    <t>$ EXC-TRACTOR</t>
  </si>
  <si>
    <t>COSTO MAQUINARIA</t>
  </si>
  <si>
    <t>COSTO TOTAL</t>
  </si>
  <si>
    <t>BO ABUNDIO MTZ/CALLE ABUNDIO MTZ</t>
  </si>
  <si>
    <t>LIMPIEZA DE CALLE</t>
  </si>
  <si>
    <t>RETROEXCAVADORA</t>
  </si>
  <si>
    <t>BO LA CAMPANA/CALLE PATONI</t>
  </si>
  <si>
    <t>EXCAVAR ZANJA PARA RED DE DRENAJE</t>
  </si>
  <si>
    <t>BOYE/BCO DE TEPETATE</t>
  </si>
  <si>
    <t>ABUNDAR TEPETATE</t>
  </si>
  <si>
    <t>EXCAVADORA 320B</t>
  </si>
  <si>
    <t>DANTZIBOJAY/KINDER</t>
  </si>
  <si>
    <t>ACARREO DE ARENILLA Y GRAVA</t>
  </si>
  <si>
    <t>CAMION VOLTEO</t>
  </si>
  <si>
    <t>EJIDO HUICHAPAN/COMUNIDAD</t>
  </si>
  <si>
    <t>ACARREO DE TEPETATE PARA EMPEDRADO</t>
  </si>
  <si>
    <t>EL SAUCILLO/CALLE 10 DE MAYO</t>
  </si>
  <si>
    <t xml:space="preserve">ACARREO DE ARENILLA  </t>
  </si>
  <si>
    <t>LA CRUZ/COMUNIDAD</t>
  </si>
  <si>
    <t>BANDEAR EMPEDRADO</t>
  </si>
  <si>
    <t>LA ESTACION/RELLENO SANITARIO</t>
  </si>
  <si>
    <t>ACARREO DE TEPETATE</t>
  </si>
  <si>
    <t>LA SABINITA/EJIDO</t>
  </si>
  <si>
    <t>EXCAVAR ESTANQUE PARA CAPTACION DE AGUA PLUVIAL</t>
  </si>
  <si>
    <t>MAMITHI/COMUNIDAD</t>
  </si>
  <si>
    <t>EXCAVAR ZANJA PARA RED DE DRENAJE Y ACARREO DE PIEDRA</t>
  </si>
  <si>
    <t>RETRO Y CAMION</t>
  </si>
  <si>
    <t>SAN JOSE ATLAN/EJIDO</t>
  </si>
  <si>
    <t>ACARREO DE PIEDRA BOLA</t>
  </si>
  <si>
    <t>TLAXCALILLA/COMUNIDAD</t>
  </si>
  <si>
    <t>ZAMORANO/COMUNDAD</t>
  </si>
  <si>
    <t>EXCAVAR FOSAS SEPTICAS</t>
  </si>
  <si>
    <t>COSTO TOTAL MES</t>
  </si>
  <si>
    <t>ENERO</t>
  </si>
  <si>
    <t>BO EL CALVARIO/COBAEH</t>
  </si>
  <si>
    <t>ABRIR CALLE Y EXCAVAR FOSA PARA PUENTE</t>
  </si>
  <si>
    <t>BOYE/COMUNIDAD</t>
  </si>
  <si>
    <t>ACARREO DE TEPETATE PARA EMPEDRADO Y EXCAVAR ZANJA</t>
  </si>
  <si>
    <t>DONGOTEAY/TIANGUIS GANADERO</t>
  </si>
  <si>
    <t>ACARREO DE ESCOMBRO DE CANTERA Y ESTENDER MATERIAL Y SACAR TIERRA</t>
  </si>
  <si>
    <t>EL APARTADERO/COMUNIDAD</t>
  </si>
  <si>
    <t>ACARREO DE ARENILLA Y TIERRA Y ARENA</t>
  </si>
  <si>
    <t>EL TENDIDO/COMUNIDAD</t>
  </si>
  <si>
    <t xml:space="preserve">ACARREO DE LUTITA </t>
  </si>
  <si>
    <t>LLANO LARGO/EJIDO</t>
  </si>
  <si>
    <t>AMPLIACION DE FOSA SEPTICA</t>
  </si>
  <si>
    <t>ACARREO DE PIEDRA BOLA Y DESAOLVE DE PUENTE</t>
  </si>
  <si>
    <t>TLAXCALILLA/CALLE PALO ALTO</t>
  </si>
  <si>
    <t>EMPAREJAR CALLE Y ACARREO DE TEPETATE</t>
  </si>
  <si>
    <t>VITEJHE/PUENTE</t>
  </si>
  <si>
    <t>ACARREO DE PIEDRA BRAZA</t>
  </si>
  <si>
    <t>ZAMORANO/COMUNIDAD</t>
  </si>
  <si>
    <t>ZOTHE/COMUNIDAD</t>
  </si>
  <si>
    <t xml:space="preserve">EXCAVAR ZANJA  </t>
  </si>
  <si>
    <t>FEBRERO</t>
  </si>
  <si>
    <t>BO EL CALVARIO/ECOLOGIA</t>
  </si>
  <si>
    <t>APOYO PARA TRASPLANTAR ORGANOS</t>
  </si>
  <si>
    <t>EXCAVAR ZANJA PARA RED DE DRENAJE, LIMPIEZA DE CALLE Y ACARREO DE ESCOMBRO</t>
  </si>
  <si>
    <t>EXCAVAR ZANJA PARA DRENAJE</t>
  </si>
  <si>
    <t>BO SAN MATEO/BIBLIOTECA</t>
  </si>
  <si>
    <t>ACARREO DE SELLO</t>
  </si>
  <si>
    <t>DESBASTAR CALLE</t>
  </si>
  <si>
    <t>ACARREO DE GRAVA</t>
  </si>
  <si>
    <t>EL CAJON/CALLE CAPULIN</t>
  </si>
  <si>
    <t>EXCAVAR ZANJA PARA RED DE AGUA POTABLE Y ACARREO DE LEÑA</t>
  </si>
  <si>
    <t>ACARREO DE LUTITA</t>
  </si>
  <si>
    <t>4/3|</t>
  </si>
  <si>
    <t>LA ESCONDIDAD/COMUNIDAD</t>
  </si>
  <si>
    <t>ACARREO DE ESCOMBRO Y PIEDRA BRAZA</t>
  </si>
  <si>
    <t>ACARREO DE BASURA</t>
  </si>
  <si>
    <t>LA SABINITA/CALLE COCOL</t>
  </si>
  <si>
    <t>ACARREO DE DESPERDICIO DE CANTERA</t>
  </si>
  <si>
    <t>AMPLIACION DE FOSA</t>
  </si>
  <si>
    <t xml:space="preserve">EXCAVAR ESTANQUE PARA CAPTACION DE AGUA </t>
  </si>
  <si>
    <t>PEDREGOSO/COMUNIDAD</t>
  </si>
  <si>
    <t>LIMPIEZA DE TERRENO, ABRIR CALLE Y REHABILITACION DE CALLE</t>
  </si>
  <si>
    <t>ACARREO DE PIEDRA BOLA Y TIERRA</t>
  </si>
  <si>
    <t>VITEJHE/CAMINO PRINCIPAL</t>
  </si>
  <si>
    <t xml:space="preserve">EXCAVAR ZANJA PARA RED DE DRENAJE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</si>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</sst>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4" fontId="5" fillId="4" borderId="3" xfId="1" applyFont="1" applyFill="1" applyBorder="1" applyAlignment="1">
      <alignment horizontal="center" vertical="center" wrapText="1"/>
    </xf>
    <xf numFmtId="44" fontId="5" fillId="2" borderId="3" xfId="1" applyFont="1" applyFill="1" applyBorder="1" applyAlignment="1">
      <alignment horizontal="center" vertical="center" wrapText="1"/>
    </xf>
    <xf numFmtId="44" fontId="5" fillId="3" borderId="3" xfId="1" applyFont="1" applyFill="1" applyBorder="1" applyAlignment="1">
      <alignment horizontal="center" vertical="center" wrapText="1"/>
    </xf>
    <xf numFmtId="44" fontId="4" fillId="5" borderId="4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" fontId="0" fillId="0" borderId="6" xfId="0" applyNumberFormat="1" applyBorder="1" applyAlignment="1">
      <alignment horizontal="center" vertical="center" wrapText="1"/>
    </xf>
    <xf numFmtId="44" fontId="0" fillId="0" borderId="6" xfId="1" applyFont="1" applyBorder="1" applyAlignment="1">
      <alignment horizontal="center" vertical="center" wrapText="1"/>
    </xf>
    <xf numFmtId="44" fontId="4" fillId="0" borderId="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0" fillId="0" borderId="10" xfId="0" applyNumberFormat="1" applyBorder="1" applyAlignment="1">
      <alignment horizontal="center" vertical="center" wrapText="1"/>
    </xf>
    <xf numFmtId="44" fontId="0" fillId="0" borderId="10" xfId="1" applyFont="1" applyBorder="1" applyAlignment="1">
      <alignment horizontal="center" vertical="center" wrapText="1"/>
    </xf>
    <xf numFmtId="44" fontId="4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4" fontId="2" fillId="0" borderId="12" xfId="1" applyFont="1" applyBorder="1" applyAlignment="1">
      <alignment horizontal="center" vertical="center" wrapText="1"/>
    </xf>
    <xf numFmtId="44" fontId="2" fillId="0" borderId="13" xfId="1" applyFont="1" applyBorder="1" applyAlignment="1">
      <alignment horizontal="center" vertical="center" wrapText="1"/>
    </xf>
    <xf numFmtId="44" fontId="4" fillId="5" borderId="1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4" fontId="5" fillId="4" borderId="6" xfId="1" applyFont="1" applyFill="1" applyBorder="1" applyAlignment="1">
      <alignment horizontal="center" vertical="center" wrapText="1"/>
    </xf>
    <xf numFmtId="44" fontId="5" fillId="2" borderId="6" xfId="1" applyFont="1" applyFill="1" applyBorder="1" applyAlignment="1">
      <alignment horizontal="center" vertical="center" wrapText="1"/>
    </xf>
    <xf numFmtId="44" fontId="5" fillId="3" borderId="6" xfId="1" applyFont="1" applyFill="1" applyBorder="1" applyAlignment="1">
      <alignment horizontal="center" vertical="center" wrapText="1"/>
    </xf>
    <xf numFmtId="44" fontId="4" fillId="5" borderId="6" xfId="1" applyFont="1" applyFill="1" applyBorder="1" applyAlignment="1">
      <alignment horizontal="center" vertical="center" wrapText="1"/>
    </xf>
    <xf numFmtId="44" fontId="4" fillId="0" borderId="6" xfId="0" applyNumberFormat="1" applyFont="1" applyBorder="1" applyAlignment="1">
      <alignment horizontal="center" vertical="center" wrapText="1"/>
    </xf>
    <xf numFmtId="44" fontId="2" fillId="0" borderId="15" xfId="1" applyFont="1" applyBorder="1" applyAlignment="1">
      <alignment horizontal="center" vertical="center" wrapText="1"/>
    </xf>
    <xf numFmtId="44" fontId="4" fillId="5" borderId="15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38101</xdr:rowOff>
    </xdr:from>
    <xdr:to>
      <xdr:col>2</xdr:col>
      <xdr:colOff>476250</xdr:colOff>
      <xdr:row>2</xdr:row>
      <xdr:rowOff>161177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42734A-92E8-4CAC-9D71-4B526E453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8101"/>
          <a:ext cx="1905000" cy="599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6AEE7-6046-4092-944F-08BE47E253A0}">
  <dimension ref="A1:T59"/>
  <sheetViews>
    <sheetView tabSelected="1" topLeftCell="B1" workbookViewId="0">
      <selection activeCell="A2" sqref="A2:T2"/>
    </sheetView>
  </sheetViews>
  <sheetFormatPr baseColWidth="10" defaultRowHeight="15" x14ac:dyDescent="0.25"/>
  <cols>
    <col min="9" max="9" width="9.42578125" customWidth="1"/>
    <col min="10" max="10" width="9.5703125" customWidth="1"/>
    <col min="13" max="13" width="10.42578125" customWidth="1"/>
    <col min="20" max="20" width="15.5703125" customWidth="1"/>
  </cols>
  <sheetData>
    <row r="1" spans="1:2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6.5" customHeight="1" thickBot="1" x14ac:dyDescent="0.3">
      <c r="A3" s="1" t="s">
        <v>51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38.25" x14ac:dyDescent="0.25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8"/>
      <c r="G4" s="7" t="s">
        <v>7</v>
      </c>
      <c r="H4" s="9" t="s">
        <v>8</v>
      </c>
      <c r="I4" s="10" t="s">
        <v>9</v>
      </c>
      <c r="J4" s="10" t="s">
        <v>10</v>
      </c>
      <c r="K4" s="10" t="s">
        <v>11</v>
      </c>
      <c r="L4" s="11" t="s">
        <v>12</v>
      </c>
      <c r="M4" s="11" t="s">
        <v>13</v>
      </c>
      <c r="N4" s="11" t="s">
        <v>14</v>
      </c>
      <c r="O4" s="12" t="s">
        <v>15</v>
      </c>
      <c r="P4" s="13" t="s">
        <v>16</v>
      </c>
      <c r="Q4" s="14" t="s">
        <v>17</v>
      </c>
      <c r="R4" s="14" t="s">
        <v>18</v>
      </c>
      <c r="S4" s="14" t="s">
        <v>19</v>
      </c>
      <c r="T4" s="15" t="s">
        <v>20</v>
      </c>
    </row>
    <row r="5" spans="1:20" ht="75" x14ac:dyDescent="0.25">
      <c r="A5" s="16">
        <v>1</v>
      </c>
      <c r="B5" s="17" t="s">
        <v>21</v>
      </c>
      <c r="C5" s="18" t="s">
        <v>22</v>
      </c>
      <c r="D5" s="19" t="s">
        <v>23</v>
      </c>
      <c r="E5" s="20">
        <v>44585</v>
      </c>
      <c r="F5" s="20">
        <v>44585</v>
      </c>
      <c r="G5" s="18">
        <v>1</v>
      </c>
      <c r="H5" s="18"/>
      <c r="I5" s="18">
        <v>6</v>
      </c>
      <c r="J5" s="18"/>
      <c r="K5" s="18">
        <f t="shared" ref="K5:K7" si="0">I5+J5</f>
        <v>6</v>
      </c>
      <c r="L5" s="18">
        <v>40</v>
      </c>
      <c r="M5" s="18"/>
      <c r="N5" s="18">
        <f t="shared" ref="N5:N17" si="1">L5+M5</f>
        <v>40</v>
      </c>
      <c r="O5" s="21">
        <f>N5*22.35</f>
        <v>894</v>
      </c>
      <c r="P5" s="21">
        <f t="shared" ref="P5:P17" si="2">H5*900</f>
        <v>0</v>
      </c>
      <c r="Q5" s="21">
        <f t="shared" ref="Q5:Q17" si="3">I5*350</f>
        <v>2100</v>
      </c>
      <c r="R5" s="21">
        <f t="shared" ref="R5:R17" si="4">J5*900</f>
        <v>0</v>
      </c>
      <c r="S5" s="21">
        <f t="shared" ref="S5:S17" si="5">Q5+R5</f>
        <v>2100</v>
      </c>
      <c r="T5" s="22">
        <f t="shared" ref="T5:T17" si="6">S5+P5+O5</f>
        <v>2994</v>
      </c>
    </row>
    <row r="6" spans="1:20" ht="75" x14ac:dyDescent="0.25">
      <c r="A6" s="16">
        <v>2</v>
      </c>
      <c r="B6" s="17" t="s">
        <v>24</v>
      </c>
      <c r="C6" s="18" t="s">
        <v>25</v>
      </c>
      <c r="D6" s="19" t="s">
        <v>23</v>
      </c>
      <c r="E6" s="20">
        <v>44589</v>
      </c>
      <c r="F6" s="20">
        <v>44589</v>
      </c>
      <c r="G6" s="18">
        <v>1</v>
      </c>
      <c r="H6" s="18"/>
      <c r="I6" s="18">
        <v>6</v>
      </c>
      <c r="J6" s="18"/>
      <c r="K6" s="18">
        <f t="shared" si="0"/>
        <v>6</v>
      </c>
      <c r="L6" s="18">
        <v>40</v>
      </c>
      <c r="M6" s="18"/>
      <c r="N6" s="18">
        <f t="shared" si="1"/>
        <v>40</v>
      </c>
      <c r="O6" s="21">
        <f t="shared" ref="O6:O17" si="7">N6*22.35</f>
        <v>894</v>
      </c>
      <c r="P6" s="21">
        <f t="shared" si="2"/>
        <v>0</v>
      </c>
      <c r="Q6" s="21">
        <f t="shared" si="3"/>
        <v>2100</v>
      </c>
      <c r="R6" s="21">
        <f t="shared" si="4"/>
        <v>0</v>
      </c>
      <c r="S6" s="21">
        <f t="shared" si="5"/>
        <v>2100</v>
      </c>
      <c r="T6" s="22">
        <f t="shared" si="6"/>
        <v>2994</v>
      </c>
    </row>
    <row r="7" spans="1:20" ht="45" x14ac:dyDescent="0.25">
      <c r="A7" s="16">
        <v>3</v>
      </c>
      <c r="B7" s="17" t="s">
        <v>26</v>
      </c>
      <c r="C7" s="18" t="s">
        <v>27</v>
      </c>
      <c r="D7" s="19" t="s">
        <v>28</v>
      </c>
      <c r="E7" s="20">
        <v>44581</v>
      </c>
      <c r="F7" s="20">
        <v>44586</v>
      </c>
      <c r="G7" s="18">
        <v>4</v>
      </c>
      <c r="H7" s="18"/>
      <c r="I7" s="18"/>
      <c r="J7" s="18">
        <v>20</v>
      </c>
      <c r="K7" s="18">
        <f t="shared" si="0"/>
        <v>20</v>
      </c>
      <c r="L7" s="18">
        <v>300</v>
      </c>
      <c r="M7" s="18"/>
      <c r="N7" s="18">
        <f t="shared" si="1"/>
        <v>300</v>
      </c>
      <c r="O7" s="21">
        <f t="shared" si="7"/>
        <v>6705</v>
      </c>
      <c r="P7" s="21">
        <f t="shared" si="2"/>
        <v>0</v>
      </c>
      <c r="Q7" s="21">
        <f t="shared" si="3"/>
        <v>0</v>
      </c>
      <c r="R7" s="21">
        <f t="shared" si="4"/>
        <v>18000</v>
      </c>
      <c r="S7" s="21">
        <f t="shared" si="5"/>
        <v>18000</v>
      </c>
      <c r="T7" s="22">
        <f t="shared" si="6"/>
        <v>24705</v>
      </c>
    </row>
    <row r="8" spans="1:20" ht="60" x14ac:dyDescent="0.25">
      <c r="A8" s="16">
        <v>4</v>
      </c>
      <c r="B8" s="17" t="s">
        <v>29</v>
      </c>
      <c r="C8" s="18" t="s">
        <v>30</v>
      </c>
      <c r="D8" s="19" t="s">
        <v>31</v>
      </c>
      <c r="E8" s="20">
        <v>44586</v>
      </c>
      <c r="F8" s="20">
        <v>44586</v>
      </c>
      <c r="G8" s="18">
        <v>1</v>
      </c>
      <c r="H8" s="18">
        <v>1</v>
      </c>
      <c r="I8" s="18"/>
      <c r="J8" s="18"/>
      <c r="K8" s="18"/>
      <c r="L8" s="18">
        <v>30</v>
      </c>
      <c r="M8" s="18"/>
      <c r="N8" s="18">
        <f t="shared" si="1"/>
        <v>30</v>
      </c>
      <c r="O8" s="21">
        <f t="shared" si="7"/>
        <v>670.5</v>
      </c>
      <c r="P8" s="21">
        <f t="shared" si="2"/>
        <v>900</v>
      </c>
      <c r="Q8" s="21">
        <f t="shared" si="3"/>
        <v>0</v>
      </c>
      <c r="R8" s="21">
        <f t="shared" si="4"/>
        <v>0</v>
      </c>
      <c r="S8" s="21">
        <f t="shared" si="5"/>
        <v>0</v>
      </c>
      <c r="T8" s="22">
        <f t="shared" si="6"/>
        <v>1570.5</v>
      </c>
    </row>
    <row r="9" spans="1:20" ht="90" x14ac:dyDescent="0.25">
      <c r="A9" s="16">
        <v>5</v>
      </c>
      <c r="B9" s="17" t="s">
        <v>32</v>
      </c>
      <c r="C9" s="18" t="s">
        <v>33</v>
      </c>
      <c r="D9" s="19" t="s">
        <v>31</v>
      </c>
      <c r="E9" s="20">
        <v>44566</v>
      </c>
      <c r="F9" s="20">
        <v>44568</v>
      </c>
      <c r="G9" s="18">
        <v>2</v>
      </c>
      <c r="H9" s="18">
        <v>2</v>
      </c>
      <c r="I9" s="18"/>
      <c r="J9" s="18"/>
      <c r="K9" s="18"/>
      <c r="L9" s="18">
        <v>60</v>
      </c>
      <c r="M9" s="18"/>
      <c r="N9" s="18">
        <f t="shared" si="1"/>
        <v>60</v>
      </c>
      <c r="O9" s="21">
        <f t="shared" si="7"/>
        <v>1341</v>
      </c>
      <c r="P9" s="21">
        <f t="shared" si="2"/>
        <v>1800</v>
      </c>
      <c r="Q9" s="21">
        <f t="shared" si="3"/>
        <v>0</v>
      </c>
      <c r="R9" s="21">
        <f t="shared" si="4"/>
        <v>0</v>
      </c>
      <c r="S9" s="21">
        <f t="shared" si="5"/>
        <v>0</v>
      </c>
      <c r="T9" s="22">
        <f t="shared" si="6"/>
        <v>3141</v>
      </c>
    </row>
    <row r="10" spans="1:20" ht="51" x14ac:dyDescent="0.25">
      <c r="A10" s="23">
        <v>6</v>
      </c>
      <c r="B10" s="24" t="s">
        <v>34</v>
      </c>
      <c r="C10" s="18" t="s">
        <v>35</v>
      </c>
      <c r="D10" s="19" t="s">
        <v>31</v>
      </c>
      <c r="E10" s="20">
        <v>44585</v>
      </c>
      <c r="F10" s="20">
        <v>44585</v>
      </c>
      <c r="G10" s="18">
        <v>1</v>
      </c>
      <c r="H10" s="18">
        <v>2</v>
      </c>
      <c r="I10" s="18"/>
      <c r="J10" s="18"/>
      <c r="K10" s="18"/>
      <c r="L10" s="18">
        <v>40</v>
      </c>
      <c r="M10" s="18"/>
      <c r="N10" s="18">
        <f t="shared" si="1"/>
        <v>40</v>
      </c>
      <c r="O10" s="21">
        <f t="shared" si="7"/>
        <v>894</v>
      </c>
      <c r="P10" s="21">
        <f t="shared" si="2"/>
        <v>1800</v>
      </c>
      <c r="Q10" s="21">
        <f t="shared" si="3"/>
        <v>0</v>
      </c>
      <c r="R10" s="21">
        <f t="shared" si="4"/>
        <v>0</v>
      </c>
      <c r="S10" s="21">
        <f t="shared" si="5"/>
        <v>0</v>
      </c>
      <c r="T10" s="22">
        <f t="shared" si="6"/>
        <v>2694</v>
      </c>
    </row>
    <row r="11" spans="1:20" ht="47.25" x14ac:dyDescent="0.25">
      <c r="A11" s="16">
        <v>7</v>
      </c>
      <c r="B11" s="25" t="s">
        <v>36</v>
      </c>
      <c r="C11" s="18" t="s">
        <v>37</v>
      </c>
      <c r="D11" s="19" t="s">
        <v>31</v>
      </c>
      <c r="E11" s="20">
        <v>44579</v>
      </c>
      <c r="F11" s="20">
        <v>44579</v>
      </c>
      <c r="G11" s="18">
        <v>1</v>
      </c>
      <c r="H11" s="18">
        <v>1</v>
      </c>
      <c r="I11" s="18"/>
      <c r="J11" s="18"/>
      <c r="K11" s="18"/>
      <c r="L11" s="18">
        <v>20</v>
      </c>
      <c r="M11" s="18"/>
      <c r="N11" s="18">
        <f t="shared" si="1"/>
        <v>20</v>
      </c>
      <c r="O11" s="21">
        <f t="shared" si="7"/>
        <v>447</v>
      </c>
      <c r="P11" s="21">
        <f t="shared" si="2"/>
        <v>900</v>
      </c>
      <c r="Q11" s="21">
        <f t="shared" si="3"/>
        <v>0</v>
      </c>
      <c r="R11" s="21">
        <f t="shared" si="4"/>
        <v>0</v>
      </c>
      <c r="S11" s="21">
        <f t="shared" si="5"/>
        <v>0</v>
      </c>
      <c r="T11" s="22">
        <f t="shared" si="6"/>
        <v>1347</v>
      </c>
    </row>
    <row r="12" spans="1:20" ht="60" x14ac:dyDescent="0.25">
      <c r="A12" s="16">
        <v>8</v>
      </c>
      <c r="B12" s="17" t="s">
        <v>38</v>
      </c>
      <c r="C12" s="18" t="s">
        <v>39</v>
      </c>
      <c r="D12" s="19" t="s">
        <v>31</v>
      </c>
      <c r="E12" s="20">
        <v>44575</v>
      </c>
      <c r="F12" s="20">
        <v>44589</v>
      </c>
      <c r="G12" s="18">
        <v>2</v>
      </c>
      <c r="H12" s="18">
        <v>3</v>
      </c>
      <c r="I12" s="18"/>
      <c r="J12" s="18"/>
      <c r="K12" s="18"/>
      <c r="L12" s="18">
        <v>120</v>
      </c>
      <c r="M12" s="18"/>
      <c r="N12" s="18">
        <f t="shared" si="1"/>
        <v>120</v>
      </c>
      <c r="O12" s="21">
        <f t="shared" si="7"/>
        <v>2682</v>
      </c>
      <c r="P12" s="21">
        <f t="shared" si="2"/>
        <v>2700</v>
      </c>
      <c r="Q12" s="21">
        <f t="shared" si="3"/>
        <v>0</v>
      </c>
      <c r="R12" s="21">
        <f t="shared" si="4"/>
        <v>0</v>
      </c>
      <c r="S12" s="21">
        <f t="shared" si="5"/>
        <v>0</v>
      </c>
      <c r="T12" s="22">
        <f t="shared" si="6"/>
        <v>5382</v>
      </c>
    </row>
    <row r="13" spans="1:20" ht="90" x14ac:dyDescent="0.25">
      <c r="A13" s="23">
        <v>9</v>
      </c>
      <c r="B13" s="24" t="s">
        <v>40</v>
      </c>
      <c r="C13" s="18" t="s">
        <v>41</v>
      </c>
      <c r="D13" s="19" t="s">
        <v>28</v>
      </c>
      <c r="E13" s="20">
        <v>44588</v>
      </c>
      <c r="F13" s="20">
        <v>44592</v>
      </c>
      <c r="G13" s="18">
        <v>3</v>
      </c>
      <c r="H13" s="18"/>
      <c r="I13" s="18"/>
      <c r="J13" s="18">
        <v>18</v>
      </c>
      <c r="K13" s="18">
        <f t="shared" ref="K13:K17" si="8">I13+J13</f>
        <v>18</v>
      </c>
      <c r="L13" s="18"/>
      <c r="M13" s="18">
        <v>300</v>
      </c>
      <c r="N13" s="18">
        <f t="shared" si="1"/>
        <v>300</v>
      </c>
      <c r="O13" s="21">
        <f t="shared" si="7"/>
        <v>6705</v>
      </c>
      <c r="P13" s="21">
        <f t="shared" si="2"/>
        <v>0</v>
      </c>
      <c r="Q13" s="21">
        <f t="shared" si="3"/>
        <v>0</v>
      </c>
      <c r="R13" s="21">
        <f t="shared" si="4"/>
        <v>16200</v>
      </c>
      <c r="S13" s="21">
        <f t="shared" si="5"/>
        <v>16200</v>
      </c>
      <c r="T13" s="22">
        <f t="shared" si="6"/>
        <v>22905</v>
      </c>
    </row>
    <row r="14" spans="1:20" ht="105" x14ac:dyDescent="0.25">
      <c r="A14" s="16">
        <v>10</v>
      </c>
      <c r="B14" s="17" t="s">
        <v>42</v>
      </c>
      <c r="C14" s="18" t="s">
        <v>43</v>
      </c>
      <c r="D14" s="19" t="s">
        <v>44</v>
      </c>
      <c r="E14" s="20">
        <v>44586</v>
      </c>
      <c r="F14" s="20">
        <v>44587</v>
      </c>
      <c r="G14" s="18">
        <v>2</v>
      </c>
      <c r="H14" s="18">
        <v>1</v>
      </c>
      <c r="I14" s="18">
        <v>10</v>
      </c>
      <c r="J14" s="18"/>
      <c r="K14" s="18">
        <f t="shared" si="8"/>
        <v>10</v>
      </c>
      <c r="L14" s="18">
        <v>80</v>
      </c>
      <c r="M14" s="18">
        <v>40</v>
      </c>
      <c r="N14" s="18">
        <f t="shared" si="1"/>
        <v>120</v>
      </c>
      <c r="O14" s="21">
        <f t="shared" si="7"/>
        <v>2682</v>
      </c>
      <c r="P14" s="21">
        <f t="shared" si="2"/>
        <v>900</v>
      </c>
      <c r="Q14" s="21">
        <f t="shared" si="3"/>
        <v>3500</v>
      </c>
      <c r="R14" s="21">
        <f t="shared" si="4"/>
        <v>0</v>
      </c>
      <c r="S14" s="21">
        <f t="shared" si="5"/>
        <v>3500</v>
      </c>
      <c r="T14" s="22">
        <f t="shared" si="6"/>
        <v>7082</v>
      </c>
    </row>
    <row r="15" spans="1:20" ht="45" x14ac:dyDescent="0.25">
      <c r="A15" s="23">
        <v>11</v>
      </c>
      <c r="B15" s="17" t="s">
        <v>45</v>
      </c>
      <c r="C15" s="18" t="s">
        <v>46</v>
      </c>
      <c r="D15" s="19" t="s">
        <v>44</v>
      </c>
      <c r="E15" s="20">
        <v>44592</v>
      </c>
      <c r="F15" s="20">
        <v>44592</v>
      </c>
      <c r="G15" s="18">
        <v>1</v>
      </c>
      <c r="H15" s="18">
        <v>2</v>
      </c>
      <c r="I15" s="18">
        <v>5</v>
      </c>
      <c r="J15" s="18"/>
      <c r="K15" s="18">
        <f t="shared" si="8"/>
        <v>5</v>
      </c>
      <c r="L15" s="18"/>
      <c r="M15" s="18">
        <v>120</v>
      </c>
      <c r="N15" s="18">
        <f t="shared" si="1"/>
        <v>120</v>
      </c>
      <c r="O15" s="21">
        <f t="shared" si="7"/>
        <v>2682</v>
      </c>
      <c r="P15" s="21">
        <f t="shared" si="2"/>
        <v>1800</v>
      </c>
      <c r="Q15" s="21">
        <f t="shared" si="3"/>
        <v>1750</v>
      </c>
      <c r="R15" s="21">
        <f t="shared" si="4"/>
        <v>0</v>
      </c>
      <c r="S15" s="21">
        <f t="shared" si="5"/>
        <v>1750</v>
      </c>
      <c r="T15" s="22">
        <f t="shared" si="6"/>
        <v>6232</v>
      </c>
    </row>
    <row r="16" spans="1:20" ht="45" x14ac:dyDescent="0.25">
      <c r="A16" s="16">
        <v>12</v>
      </c>
      <c r="B16" s="17" t="s">
        <v>47</v>
      </c>
      <c r="C16" s="18" t="s">
        <v>46</v>
      </c>
      <c r="D16" s="19" t="s">
        <v>31</v>
      </c>
      <c r="E16" s="20">
        <v>44588</v>
      </c>
      <c r="F16" s="20">
        <v>44588</v>
      </c>
      <c r="G16" s="18">
        <v>1</v>
      </c>
      <c r="H16" s="18">
        <v>1</v>
      </c>
      <c r="I16" s="18"/>
      <c r="J16" s="18"/>
      <c r="K16" s="18">
        <f t="shared" si="8"/>
        <v>0</v>
      </c>
      <c r="L16" s="18">
        <v>30</v>
      </c>
      <c r="M16" s="18"/>
      <c r="N16" s="18">
        <f t="shared" si="1"/>
        <v>30</v>
      </c>
      <c r="O16" s="21">
        <f t="shared" si="7"/>
        <v>670.5</v>
      </c>
      <c r="P16" s="21">
        <f t="shared" si="2"/>
        <v>900</v>
      </c>
      <c r="Q16" s="21">
        <f t="shared" si="3"/>
        <v>0</v>
      </c>
      <c r="R16" s="21">
        <f t="shared" si="4"/>
        <v>0</v>
      </c>
      <c r="S16" s="21">
        <f t="shared" si="5"/>
        <v>0</v>
      </c>
      <c r="T16" s="22">
        <f t="shared" si="6"/>
        <v>1570.5</v>
      </c>
    </row>
    <row r="17" spans="1:20" ht="45.75" thickBot="1" x14ac:dyDescent="0.3">
      <c r="A17" s="16">
        <v>13</v>
      </c>
      <c r="B17" s="26" t="s">
        <v>48</v>
      </c>
      <c r="C17" s="27" t="s">
        <v>49</v>
      </c>
      <c r="D17" s="28" t="s">
        <v>23</v>
      </c>
      <c r="E17" s="29">
        <v>44575</v>
      </c>
      <c r="F17" s="29">
        <v>44588</v>
      </c>
      <c r="G17" s="27">
        <v>7</v>
      </c>
      <c r="H17" s="27"/>
      <c r="I17" s="27">
        <v>78</v>
      </c>
      <c r="J17" s="27"/>
      <c r="K17" s="27">
        <f t="shared" si="8"/>
        <v>78</v>
      </c>
      <c r="L17" s="27">
        <v>650</v>
      </c>
      <c r="M17" s="27"/>
      <c r="N17" s="27">
        <f t="shared" si="1"/>
        <v>650</v>
      </c>
      <c r="O17" s="30">
        <f t="shared" si="7"/>
        <v>14527.500000000002</v>
      </c>
      <c r="P17" s="30">
        <f t="shared" si="2"/>
        <v>0</v>
      </c>
      <c r="Q17" s="30">
        <f t="shared" si="3"/>
        <v>27300</v>
      </c>
      <c r="R17" s="30">
        <f t="shared" si="4"/>
        <v>0</v>
      </c>
      <c r="S17" s="30">
        <f t="shared" si="5"/>
        <v>27300</v>
      </c>
      <c r="T17" s="31">
        <f t="shared" si="6"/>
        <v>41827.5</v>
      </c>
    </row>
    <row r="18" spans="1:20" ht="16.5" thickBot="1" x14ac:dyDescent="0.3">
      <c r="A18" s="2"/>
      <c r="B18" s="32"/>
      <c r="C18" s="2"/>
      <c r="D18" s="3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  <c r="P18" s="33" t="s">
        <v>50</v>
      </c>
      <c r="Q18" s="34"/>
      <c r="R18" s="34"/>
      <c r="S18" s="34"/>
      <c r="T18" s="35">
        <f>SUM(T5:T17)</f>
        <v>124444.5</v>
      </c>
    </row>
    <row r="20" spans="1:20" ht="18.75" x14ac:dyDescent="0.25">
      <c r="A20" s="1" t="s">
        <v>72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3"/>
      <c r="Q21" s="3"/>
      <c r="R21" s="3"/>
      <c r="S21" s="3"/>
      <c r="T21" s="4"/>
    </row>
    <row r="22" spans="1:20" ht="38.25" x14ac:dyDescent="0.25">
      <c r="A22" s="37" t="s">
        <v>2</v>
      </c>
      <c r="B22" s="38" t="s">
        <v>3</v>
      </c>
      <c r="C22" s="38" t="s">
        <v>4</v>
      </c>
      <c r="D22" s="38" t="s">
        <v>5</v>
      </c>
      <c r="E22" s="39" t="s">
        <v>6</v>
      </c>
      <c r="F22" s="39"/>
      <c r="G22" s="38" t="s">
        <v>7</v>
      </c>
      <c r="H22" s="40" t="s">
        <v>8</v>
      </c>
      <c r="I22" s="41" t="s">
        <v>9</v>
      </c>
      <c r="J22" s="41" t="s">
        <v>10</v>
      </c>
      <c r="K22" s="41" t="s">
        <v>11</v>
      </c>
      <c r="L22" s="42" t="s">
        <v>12</v>
      </c>
      <c r="M22" s="42" t="s">
        <v>13</v>
      </c>
      <c r="N22" s="42" t="s">
        <v>14</v>
      </c>
      <c r="O22" s="43" t="s">
        <v>15</v>
      </c>
      <c r="P22" s="44" t="s">
        <v>16</v>
      </c>
      <c r="Q22" s="45" t="s">
        <v>17</v>
      </c>
      <c r="R22" s="45" t="s">
        <v>18</v>
      </c>
      <c r="S22" s="45" t="s">
        <v>19</v>
      </c>
      <c r="T22" s="46" t="s">
        <v>20</v>
      </c>
    </row>
    <row r="23" spans="1:20" ht="75" x14ac:dyDescent="0.25">
      <c r="A23" s="5">
        <v>1</v>
      </c>
      <c r="B23" s="18" t="s">
        <v>52</v>
      </c>
      <c r="C23" s="18" t="s">
        <v>53</v>
      </c>
      <c r="D23" s="18" t="s">
        <v>23</v>
      </c>
      <c r="E23" s="20">
        <v>44618</v>
      </c>
      <c r="F23" s="20">
        <v>44618</v>
      </c>
      <c r="G23" s="18">
        <v>1</v>
      </c>
      <c r="H23" s="18"/>
      <c r="I23" s="18">
        <v>3</v>
      </c>
      <c r="J23" s="18"/>
      <c r="K23" s="18"/>
      <c r="L23" s="18">
        <v>30</v>
      </c>
      <c r="M23" s="18"/>
      <c r="N23" s="18">
        <f t="shared" ref="N23:N36" si="9">L23+M23</f>
        <v>30</v>
      </c>
      <c r="O23" s="21">
        <f>N23*22.35</f>
        <v>670.5</v>
      </c>
      <c r="P23" s="21">
        <f t="shared" ref="P23:P36" si="10">H23*900</f>
        <v>0</v>
      </c>
      <c r="Q23" s="21">
        <f t="shared" ref="Q23:Q36" si="11">I23*350</f>
        <v>1050</v>
      </c>
      <c r="R23" s="21">
        <f t="shared" ref="R23:R36" si="12">J23*900</f>
        <v>0</v>
      </c>
      <c r="S23" s="21">
        <f t="shared" ref="S23:S36" si="13">Q23+R23</f>
        <v>1050</v>
      </c>
      <c r="T23" s="47">
        <f t="shared" ref="T23:T36" si="14">S23+P23+O23</f>
        <v>1720.5</v>
      </c>
    </row>
    <row r="24" spans="1:20" ht="75" x14ac:dyDescent="0.25">
      <c r="A24" s="16">
        <v>2</v>
      </c>
      <c r="B24" s="18" t="s">
        <v>24</v>
      </c>
      <c r="C24" s="18" t="s">
        <v>25</v>
      </c>
      <c r="D24" s="18" t="s">
        <v>23</v>
      </c>
      <c r="E24" s="20">
        <v>44599</v>
      </c>
      <c r="F24" s="20">
        <v>44617</v>
      </c>
      <c r="G24" s="18">
        <v>14</v>
      </c>
      <c r="H24" s="18"/>
      <c r="I24" s="18">
        <v>87</v>
      </c>
      <c r="J24" s="18"/>
      <c r="K24" s="18">
        <f t="shared" ref="K24:K26" si="15">I24+J24</f>
        <v>87</v>
      </c>
      <c r="L24" s="18">
        <v>620</v>
      </c>
      <c r="M24" s="18"/>
      <c r="N24" s="18">
        <f t="shared" si="9"/>
        <v>620</v>
      </c>
      <c r="O24" s="21">
        <f>N24*22.35</f>
        <v>13857</v>
      </c>
      <c r="P24" s="21">
        <f t="shared" si="10"/>
        <v>0</v>
      </c>
      <c r="Q24" s="21">
        <f t="shared" si="11"/>
        <v>30450</v>
      </c>
      <c r="R24" s="21">
        <f t="shared" si="12"/>
        <v>0</v>
      </c>
      <c r="S24" s="21">
        <f t="shared" si="13"/>
        <v>30450</v>
      </c>
      <c r="T24" s="47">
        <f t="shared" si="14"/>
        <v>44307</v>
      </c>
    </row>
    <row r="25" spans="1:20" ht="120" x14ac:dyDescent="0.25">
      <c r="A25" s="5">
        <v>3</v>
      </c>
      <c r="B25" s="18" t="s">
        <v>54</v>
      </c>
      <c r="C25" s="18" t="s">
        <v>55</v>
      </c>
      <c r="D25" s="18" t="s">
        <v>44</v>
      </c>
      <c r="E25" s="20">
        <v>44607</v>
      </c>
      <c r="F25" s="20">
        <v>44616</v>
      </c>
      <c r="G25" s="18">
        <v>3</v>
      </c>
      <c r="H25" s="18">
        <v>4</v>
      </c>
      <c r="I25" s="18">
        <v>14</v>
      </c>
      <c r="J25" s="18"/>
      <c r="K25" s="18">
        <f t="shared" si="15"/>
        <v>14</v>
      </c>
      <c r="L25" s="18">
        <v>175</v>
      </c>
      <c r="M25" s="18"/>
      <c r="N25" s="18">
        <f t="shared" si="9"/>
        <v>175</v>
      </c>
      <c r="O25" s="21">
        <f t="shared" ref="O25:O36" si="16">N25*22.35</f>
        <v>3911.2500000000005</v>
      </c>
      <c r="P25" s="21">
        <f t="shared" si="10"/>
        <v>3600</v>
      </c>
      <c r="Q25" s="21">
        <f t="shared" si="11"/>
        <v>4900</v>
      </c>
      <c r="R25" s="21">
        <f t="shared" si="12"/>
        <v>0</v>
      </c>
      <c r="S25" s="21">
        <f t="shared" si="13"/>
        <v>4900</v>
      </c>
      <c r="T25" s="47">
        <f t="shared" si="14"/>
        <v>12411.25</v>
      </c>
    </row>
    <row r="26" spans="1:20" ht="135" x14ac:dyDescent="0.25">
      <c r="A26" s="16">
        <v>4</v>
      </c>
      <c r="B26" s="18" t="s">
        <v>56</v>
      </c>
      <c r="C26" s="18" t="s">
        <v>57</v>
      </c>
      <c r="D26" s="18" t="s">
        <v>44</v>
      </c>
      <c r="E26" s="20">
        <v>44593</v>
      </c>
      <c r="F26" s="20">
        <v>44615</v>
      </c>
      <c r="G26" s="18">
        <v>10</v>
      </c>
      <c r="H26" s="18">
        <v>12</v>
      </c>
      <c r="I26" s="18">
        <v>72</v>
      </c>
      <c r="J26" s="18"/>
      <c r="K26" s="18">
        <f t="shared" si="15"/>
        <v>72</v>
      </c>
      <c r="L26" s="18">
        <v>760</v>
      </c>
      <c r="M26" s="18"/>
      <c r="N26" s="18">
        <f t="shared" si="9"/>
        <v>760</v>
      </c>
      <c r="O26" s="21">
        <f t="shared" si="16"/>
        <v>16986</v>
      </c>
      <c r="P26" s="21">
        <f t="shared" si="10"/>
        <v>10800</v>
      </c>
      <c r="Q26" s="21">
        <f t="shared" si="11"/>
        <v>25200</v>
      </c>
      <c r="R26" s="21">
        <f t="shared" si="12"/>
        <v>0</v>
      </c>
      <c r="S26" s="21">
        <f t="shared" si="13"/>
        <v>25200</v>
      </c>
      <c r="T26" s="47">
        <f t="shared" si="14"/>
        <v>52986</v>
      </c>
    </row>
    <row r="27" spans="1:20" ht="75" x14ac:dyDescent="0.25">
      <c r="A27" s="5">
        <v>5</v>
      </c>
      <c r="B27" s="18" t="s">
        <v>58</v>
      </c>
      <c r="C27" s="18" t="s">
        <v>59</v>
      </c>
      <c r="D27" s="18" t="s">
        <v>44</v>
      </c>
      <c r="E27" s="20">
        <v>44608</v>
      </c>
      <c r="F27" s="20">
        <v>44620</v>
      </c>
      <c r="G27" s="18">
        <v>2</v>
      </c>
      <c r="H27" s="18">
        <v>4</v>
      </c>
      <c r="I27" s="18">
        <v>6</v>
      </c>
      <c r="J27" s="18"/>
      <c r="K27" s="18"/>
      <c r="L27" s="18">
        <v>200</v>
      </c>
      <c r="M27" s="18"/>
      <c r="N27" s="18">
        <f t="shared" si="9"/>
        <v>200</v>
      </c>
      <c r="O27" s="21">
        <f t="shared" si="16"/>
        <v>4470</v>
      </c>
      <c r="P27" s="21">
        <f t="shared" si="10"/>
        <v>3600</v>
      </c>
      <c r="Q27" s="21">
        <f t="shared" si="11"/>
        <v>2100</v>
      </c>
      <c r="R27" s="21">
        <f t="shared" si="12"/>
        <v>0</v>
      </c>
      <c r="S27" s="21">
        <f t="shared" si="13"/>
        <v>2100</v>
      </c>
      <c r="T27" s="47">
        <f t="shared" si="14"/>
        <v>10170</v>
      </c>
    </row>
    <row r="28" spans="1:20" ht="45" x14ac:dyDescent="0.25">
      <c r="A28" s="16">
        <v>6</v>
      </c>
      <c r="B28" s="18" t="s">
        <v>60</v>
      </c>
      <c r="C28" s="18" t="s">
        <v>61</v>
      </c>
      <c r="D28" s="18" t="s">
        <v>44</v>
      </c>
      <c r="E28" s="20">
        <v>44608</v>
      </c>
      <c r="F28" s="20">
        <v>44608</v>
      </c>
      <c r="G28" s="18">
        <v>1</v>
      </c>
      <c r="H28" s="18">
        <v>3</v>
      </c>
      <c r="I28" s="18">
        <v>6</v>
      </c>
      <c r="J28" s="18"/>
      <c r="K28" s="18"/>
      <c r="L28" s="18">
        <v>80</v>
      </c>
      <c r="M28" s="18">
        <v>80</v>
      </c>
      <c r="N28" s="18">
        <f t="shared" si="9"/>
        <v>160</v>
      </c>
      <c r="O28" s="21">
        <f t="shared" si="16"/>
        <v>3576</v>
      </c>
      <c r="P28" s="21">
        <f t="shared" si="10"/>
        <v>2700</v>
      </c>
      <c r="Q28" s="21">
        <f t="shared" si="11"/>
        <v>2100</v>
      </c>
      <c r="R28" s="21">
        <f t="shared" si="12"/>
        <v>0</v>
      </c>
      <c r="S28" s="21">
        <f t="shared" si="13"/>
        <v>2100</v>
      </c>
      <c r="T28" s="47">
        <f t="shared" si="14"/>
        <v>8376</v>
      </c>
    </row>
    <row r="29" spans="1:20" ht="60" x14ac:dyDescent="0.25">
      <c r="A29" s="5">
        <v>7</v>
      </c>
      <c r="B29" s="18" t="s">
        <v>38</v>
      </c>
      <c r="C29" s="18" t="s">
        <v>39</v>
      </c>
      <c r="D29" s="18" t="s">
        <v>31</v>
      </c>
      <c r="E29" s="20">
        <v>44594</v>
      </c>
      <c r="F29" s="20">
        <v>44615</v>
      </c>
      <c r="G29" s="18">
        <v>9</v>
      </c>
      <c r="H29" s="18">
        <v>16</v>
      </c>
      <c r="I29" s="18"/>
      <c r="J29" s="18"/>
      <c r="K29" s="18"/>
      <c r="L29" s="18">
        <v>610</v>
      </c>
      <c r="M29" s="18"/>
      <c r="N29" s="18">
        <f t="shared" si="9"/>
        <v>610</v>
      </c>
      <c r="O29" s="21">
        <f t="shared" si="16"/>
        <v>13633.5</v>
      </c>
      <c r="P29" s="21">
        <f t="shared" si="10"/>
        <v>14400</v>
      </c>
      <c r="Q29" s="21">
        <f t="shared" si="11"/>
        <v>0</v>
      </c>
      <c r="R29" s="21">
        <f t="shared" si="12"/>
        <v>0</v>
      </c>
      <c r="S29" s="21">
        <f t="shared" si="13"/>
        <v>0</v>
      </c>
      <c r="T29" s="47">
        <f t="shared" si="14"/>
        <v>28033.5</v>
      </c>
    </row>
    <row r="30" spans="1:20" ht="90" x14ac:dyDescent="0.25">
      <c r="A30" s="16">
        <v>8</v>
      </c>
      <c r="B30" s="18" t="s">
        <v>40</v>
      </c>
      <c r="C30" s="18" t="s">
        <v>41</v>
      </c>
      <c r="D30" s="18" t="s">
        <v>28</v>
      </c>
      <c r="E30" s="20">
        <v>44593</v>
      </c>
      <c r="F30" s="20">
        <v>44615</v>
      </c>
      <c r="G30" s="18">
        <v>8</v>
      </c>
      <c r="H30" s="18"/>
      <c r="I30" s="18"/>
      <c r="J30" s="18">
        <v>48</v>
      </c>
      <c r="K30" s="18"/>
      <c r="L30" s="18"/>
      <c r="M30" s="18">
        <v>800</v>
      </c>
      <c r="N30" s="18">
        <f t="shared" si="9"/>
        <v>800</v>
      </c>
      <c r="O30" s="21">
        <f t="shared" si="16"/>
        <v>17880</v>
      </c>
      <c r="P30" s="21">
        <f t="shared" si="10"/>
        <v>0</v>
      </c>
      <c r="Q30" s="21">
        <f t="shared" si="11"/>
        <v>0</v>
      </c>
      <c r="R30" s="21">
        <f t="shared" si="12"/>
        <v>43200</v>
      </c>
      <c r="S30" s="21">
        <f t="shared" si="13"/>
        <v>43200</v>
      </c>
      <c r="T30" s="47">
        <f t="shared" si="14"/>
        <v>61080</v>
      </c>
    </row>
    <row r="31" spans="1:20" ht="45" x14ac:dyDescent="0.25">
      <c r="A31" s="5">
        <v>9</v>
      </c>
      <c r="B31" s="18" t="s">
        <v>62</v>
      </c>
      <c r="C31" s="18" t="s">
        <v>63</v>
      </c>
      <c r="D31" s="18" t="s">
        <v>28</v>
      </c>
      <c r="E31" s="20">
        <v>44615</v>
      </c>
      <c r="F31" s="20">
        <v>44620</v>
      </c>
      <c r="G31" s="18">
        <v>4</v>
      </c>
      <c r="H31" s="18">
        <v>2</v>
      </c>
      <c r="I31" s="18"/>
      <c r="J31" s="18">
        <v>18</v>
      </c>
      <c r="K31" s="18"/>
      <c r="L31" s="18"/>
      <c r="M31" s="18">
        <v>400</v>
      </c>
      <c r="N31" s="18">
        <f t="shared" si="9"/>
        <v>400</v>
      </c>
      <c r="O31" s="21">
        <f t="shared" si="16"/>
        <v>8940</v>
      </c>
      <c r="P31" s="21">
        <f t="shared" si="10"/>
        <v>1800</v>
      </c>
      <c r="Q31" s="21">
        <f t="shared" si="11"/>
        <v>0</v>
      </c>
      <c r="R31" s="21">
        <f t="shared" si="12"/>
        <v>16200</v>
      </c>
      <c r="S31" s="21">
        <f t="shared" si="13"/>
        <v>16200</v>
      </c>
      <c r="T31" s="47">
        <f t="shared" si="14"/>
        <v>26940</v>
      </c>
    </row>
    <row r="32" spans="1:20" ht="75" x14ac:dyDescent="0.25">
      <c r="A32" s="16">
        <v>10</v>
      </c>
      <c r="B32" s="18" t="s">
        <v>45</v>
      </c>
      <c r="C32" s="18" t="s">
        <v>64</v>
      </c>
      <c r="D32" s="18" t="s">
        <v>44</v>
      </c>
      <c r="E32" s="20">
        <v>44596</v>
      </c>
      <c r="F32" s="20">
        <v>44617</v>
      </c>
      <c r="G32" s="18">
        <v>2</v>
      </c>
      <c r="H32" s="18">
        <v>3</v>
      </c>
      <c r="I32" s="18">
        <v>10</v>
      </c>
      <c r="J32" s="18"/>
      <c r="K32" s="18"/>
      <c r="L32" s="18">
        <v>30</v>
      </c>
      <c r="M32" s="18">
        <v>160</v>
      </c>
      <c r="N32" s="18">
        <f t="shared" si="9"/>
        <v>190</v>
      </c>
      <c r="O32" s="21">
        <f t="shared" si="16"/>
        <v>4246.5</v>
      </c>
      <c r="P32" s="21">
        <f t="shared" si="10"/>
        <v>2700</v>
      </c>
      <c r="Q32" s="21">
        <f t="shared" si="11"/>
        <v>3500</v>
      </c>
      <c r="R32" s="21">
        <f t="shared" si="12"/>
        <v>0</v>
      </c>
      <c r="S32" s="21">
        <f t="shared" si="13"/>
        <v>3500</v>
      </c>
      <c r="T32" s="47">
        <f t="shared" si="14"/>
        <v>10446.5</v>
      </c>
    </row>
    <row r="33" spans="1:20" ht="75" x14ac:dyDescent="0.25">
      <c r="A33" s="5">
        <v>11</v>
      </c>
      <c r="B33" s="18" t="s">
        <v>65</v>
      </c>
      <c r="C33" s="18" t="s">
        <v>66</v>
      </c>
      <c r="D33" s="18" t="s">
        <v>44</v>
      </c>
      <c r="E33" s="20">
        <v>44595</v>
      </c>
      <c r="F33" s="20">
        <v>44595</v>
      </c>
      <c r="G33" s="18">
        <v>1</v>
      </c>
      <c r="H33" s="18">
        <v>1</v>
      </c>
      <c r="I33" s="18">
        <v>6</v>
      </c>
      <c r="J33" s="18"/>
      <c r="K33" s="18">
        <f t="shared" ref="K33" si="17">I33+J33</f>
        <v>6</v>
      </c>
      <c r="L33" s="18">
        <v>80</v>
      </c>
      <c r="M33" s="18"/>
      <c r="N33" s="18">
        <f t="shared" si="9"/>
        <v>80</v>
      </c>
      <c r="O33" s="21">
        <f t="shared" si="16"/>
        <v>1788</v>
      </c>
      <c r="P33" s="21">
        <f t="shared" si="10"/>
        <v>900</v>
      </c>
      <c r="Q33" s="21">
        <f t="shared" si="11"/>
        <v>2100</v>
      </c>
      <c r="R33" s="21">
        <f t="shared" si="12"/>
        <v>0</v>
      </c>
      <c r="S33" s="21">
        <f t="shared" si="13"/>
        <v>2100</v>
      </c>
      <c r="T33" s="47">
        <f t="shared" si="14"/>
        <v>4788</v>
      </c>
    </row>
    <row r="34" spans="1:20" ht="45" x14ac:dyDescent="0.25">
      <c r="A34" s="16">
        <v>12</v>
      </c>
      <c r="B34" s="18" t="s">
        <v>67</v>
      </c>
      <c r="C34" s="18" t="s">
        <v>68</v>
      </c>
      <c r="D34" s="18" t="s">
        <v>44</v>
      </c>
      <c r="E34" s="20">
        <v>44620</v>
      </c>
      <c r="F34" s="20">
        <v>44620</v>
      </c>
      <c r="G34" s="18">
        <v>1</v>
      </c>
      <c r="H34" s="18">
        <v>1</v>
      </c>
      <c r="I34" s="18">
        <v>4</v>
      </c>
      <c r="J34" s="18"/>
      <c r="K34" s="18"/>
      <c r="L34" s="18">
        <v>75</v>
      </c>
      <c r="M34" s="18"/>
      <c r="N34" s="18">
        <f t="shared" si="9"/>
        <v>75</v>
      </c>
      <c r="O34" s="21">
        <f t="shared" si="16"/>
        <v>1676.25</v>
      </c>
      <c r="P34" s="21">
        <f t="shared" si="10"/>
        <v>900</v>
      </c>
      <c r="Q34" s="21">
        <f t="shared" si="11"/>
        <v>1400</v>
      </c>
      <c r="R34" s="21">
        <f t="shared" si="12"/>
        <v>0</v>
      </c>
      <c r="S34" s="21">
        <f t="shared" si="13"/>
        <v>1400</v>
      </c>
      <c r="T34" s="47">
        <f t="shared" si="14"/>
        <v>3976.25</v>
      </c>
    </row>
    <row r="35" spans="1:20" ht="45" x14ac:dyDescent="0.25">
      <c r="A35" s="5">
        <v>13</v>
      </c>
      <c r="B35" s="18" t="s">
        <v>69</v>
      </c>
      <c r="C35" s="18" t="s">
        <v>49</v>
      </c>
      <c r="D35" s="18" t="s">
        <v>23</v>
      </c>
      <c r="E35" s="20">
        <v>44609</v>
      </c>
      <c r="F35" s="20">
        <v>44620</v>
      </c>
      <c r="G35" s="18">
        <v>8</v>
      </c>
      <c r="H35" s="18"/>
      <c r="I35" s="18">
        <v>66</v>
      </c>
      <c r="J35" s="18"/>
      <c r="K35" s="18"/>
      <c r="L35" s="18">
        <v>440</v>
      </c>
      <c r="M35" s="18"/>
      <c r="N35" s="18">
        <f t="shared" si="9"/>
        <v>440</v>
      </c>
      <c r="O35" s="21">
        <f t="shared" si="16"/>
        <v>9834</v>
      </c>
      <c r="P35" s="21">
        <f t="shared" si="10"/>
        <v>0</v>
      </c>
      <c r="Q35" s="21">
        <f t="shared" si="11"/>
        <v>23100</v>
      </c>
      <c r="R35" s="21">
        <f t="shared" si="12"/>
        <v>0</v>
      </c>
      <c r="S35" s="21">
        <f t="shared" si="13"/>
        <v>23100</v>
      </c>
      <c r="T35" s="47">
        <f t="shared" si="14"/>
        <v>32934</v>
      </c>
    </row>
    <row r="36" spans="1:20" ht="30" x14ac:dyDescent="0.25">
      <c r="A36" s="16">
        <v>14</v>
      </c>
      <c r="B36" s="18" t="s">
        <v>70</v>
      </c>
      <c r="C36" s="18" t="s">
        <v>71</v>
      </c>
      <c r="D36" s="18" t="s">
        <v>23</v>
      </c>
      <c r="E36" s="20">
        <v>44611</v>
      </c>
      <c r="F36" s="20">
        <v>44611</v>
      </c>
      <c r="G36" s="18">
        <v>1</v>
      </c>
      <c r="H36" s="18"/>
      <c r="I36" s="18">
        <v>6</v>
      </c>
      <c r="J36" s="18"/>
      <c r="K36" s="18"/>
      <c r="L36" s="18"/>
      <c r="M36" s="18">
        <v>49</v>
      </c>
      <c r="N36" s="18">
        <f t="shared" si="9"/>
        <v>49</v>
      </c>
      <c r="O36" s="21">
        <f t="shared" si="16"/>
        <v>1095.1500000000001</v>
      </c>
      <c r="P36" s="21">
        <f t="shared" si="10"/>
        <v>0</v>
      </c>
      <c r="Q36" s="21">
        <f t="shared" si="11"/>
        <v>2100</v>
      </c>
      <c r="R36" s="21">
        <f t="shared" si="12"/>
        <v>0</v>
      </c>
      <c r="S36" s="21">
        <f t="shared" si="13"/>
        <v>2100</v>
      </c>
      <c r="T36" s="47">
        <f t="shared" si="14"/>
        <v>3195.15</v>
      </c>
    </row>
    <row r="37" spans="1:20" ht="15.7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48" t="s">
        <v>50</v>
      </c>
      <c r="Q37" s="48"/>
      <c r="R37" s="48"/>
      <c r="S37" s="48"/>
      <c r="T37" s="49">
        <f>SUM(T23:T36)</f>
        <v>301364.15000000002</v>
      </c>
    </row>
    <row r="39" spans="1:20" ht="18.75" x14ac:dyDescent="0.3">
      <c r="A39" s="50" t="s">
        <v>97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</row>
    <row r="40" spans="1:20" ht="38.25" x14ac:dyDescent="0.25">
      <c r="A40" s="37" t="s">
        <v>2</v>
      </c>
      <c r="B40" s="38" t="s">
        <v>3</v>
      </c>
      <c r="C40" s="38" t="s">
        <v>4</v>
      </c>
      <c r="D40" s="38" t="s">
        <v>5</v>
      </c>
      <c r="E40" s="39" t="s">
        <v>6</v>
      </c>
      <c r="F40" s="39"/>
      <c r="G40" s="38" t="s">
        <v>7</v>
      </c>
      <c r="H40" s="40" t="s">
        <v>8</v>
      </c>
      <c r="I40" s="41" t="s">
        <v>9</v>
      </c>
      <c r="J40" s="41" t="s">
        <v>10</v>
      </c>
      <c r="K40" s="41" t="s">
        <v>11</v>
      </c>
      <c r="L40" s="42" t="s">
        <v>12</v>
      </c>
      <c r="M40" s="42" t="s">
        <v>13</v>
      </c>
      <c r="N40" s="42" t="s">
        <v>14</v>
      </c>
      <c r="O40" s="43" t="s">
        <v>15</v>
      </c>
      <c r="P40" s="44" t="s">
        <v>16</v>
      </c>
      <c r="Q40" s="45" t="s">
        <v>17</v>
      </c>
      <c r="R40" s="45" t="s">
        <v>18</v>
      </c>
      <c r="S40" s="45" t="s">
        <v>19</v>
      </c>
      <c r="T40" s="46" t="s">
        <v>20</v>
      </c>
    </row>
    <row r="41" spans="1:20" ht="75" x14ac:dyDescent="0.25">
      <c r="A41" s="5">
        <v>1</v>
      </c>
      <c r="B41" s="18" t="s">
        <v>73</v>
      </c>
      <c r="C41" s="18" t="s">
        <v>74</v>
      </c>
      <c r="D41" s="18" t="s">
        <v>23</v>
      </c>
      <c r="E41" s="20">
        <v>44625</v>
      </c>
      <c r="F41" s="20">
        <v>44645</v>
      </c>
      <c r="G41" s="18">
        <v>2</v>
      </c>
      <c r="H41" s="18"/>
      <c r="I41" s="18">
        <v>4</v>
      </c>
      <c r="J41" s="18"/>
      <c r="K41" s="18">
        <f t="shared" ref="K41:K58" si="18">I41+J41</f>
        <v>4</v>
      </c>
      <c r="L41" s="18">
        <v>60</v>
      </c>
      <c r="M41" s="18"/>
      <c r="N41" s="18">
        <f t="shared" ref="N41:N56" si="19">L41+M41</f>
        <v>60</v>
      </c>
      <c r="O41" s="21">
        <f>N41*22.8</f>
        <v>1368</v>
      </c>
      <c r="P41" s="21">
        <f t="shared" ref="P41:P58" si="20">H41*900</f>
        <v>0</v>
      </c>
      <c r="Q41" s="21">
        <f t="shared" ref="Q41:Q58" si="21">I41*350</f>
        <v>1400</v>
      </c>
      <c r="R41" s="21">
        <f t="shared" ref="R41:R58" si="22">J41*900</f>
        <v>0</v>
      </c>
      <c r="S41" s="21">
        <f t="shared" ref="S41:S58" si="23">Q41+R41</f>
        <v>1400</v>
      </c>
      <c r="T41" s="47">
        <f t="shared" ref="T41:T58" si="24">S41+P41+O41</f>
        <v>2768</v>
      </c>
    </row>
    <row r="42" spans="1:20" ht="150" x14ac:dyDescent="0.25">
      <c r="A42" s="16">
        <v>2</v>
      </c>
      <c r="B42" s="18" t="s">
        <v>24</v>
      </c>
      <c r="C42" s="18" t="s">
        <v>75</v>
      </c>
      <c r="D42" s="18" t="s">
        <v>44</v>
      </c>
      <c r="E42" s="20">
        <v>44622</v>
      </c>
      <c r="F42" s="20">
        <v>44651</v>
      </c>
      <c r="G42" s="18">
        <v>14</v>
      </c>
      <c r="H42" s="18">
        <v>4</v>
      </c>
      <c r="I42" s="18">
        <v>105</v>
      </c>
      <c r="J42" s="18"/>
      <c r="K42" s="18">
        <f t="shared" si="18"/>
        <v>105</v>
      </c>
      <c r="L42" s="18">
        <v>1010</v>
      </c>
      <c r="M42" s="18"/>
      <c r="N42" s="18">
        <f t="shared" si="19"/>
        <v>1010</v>
      </c>
      <c r="O42" s="21">
        <f t="shared" ref="O42:O58" si="25">N42*22.8</f>
        <v>23028</v>
      </c>
      <c r="P42" s="21">
        <f t="shared" si="20"/>
        <v>3600</v>
      </c>
      <c r="Q42" s="21">
        <f t="shared" si="21"/>
        <v>36750</v>
      </c>
      <c r="R42" s="21">
        <f t="shared" si="22"/>
        <v>0</v>
      </c>
      <c r="S42" s="21">
        <f t="shared" si="23"/>
        <v>36750</v>
      </c>
      <c r="T42" s="47">
        <f t="shared" si="24"/>
        <v>63378</v>
      </c>
    </row>
    <row r="43" spans="1:20" ht="60" x14ac:dyDescent="0.25">
      <c r="A43" s="5">
        <v>3</v>
      </c>
      <c r="B43" s="18" t="s">
        <v>24</v>
      </c>
      <c r="C43" s="18" t="s">
        <v>76</v>
      </c>
      <c r="D43" s="18" t="s">
        <v>28</v>
      </c>
      <c r="E43" s="20">
        <v>44638</v>
      </c>
      <c r="F43" s="20">
        <v>44651</v>
      </c>
      <c r="G43" s="18">
        <v>11</v>
      </c>
      <c r="H43" s="18"/>
      <c r="I43" s="18"/>
      <c r="J43" s="18">
        <v>55</v>
      </c>
      <c r="K43" s="18">
        <f t="shared" si="18"/>
        <v>55</v>
      </c>
      <c r="L43" s="18">
        <v>1100</v>
      </c>
      <c r="M43" s="18"/>
      <c r="N43" s="18">
        <f t="shared" si="19"/>
        <v>1100</v>
      </c>
      <c r="O43" s="21">
        <f t="shared" si="25"/>
        <v>25080</v>
      </c>
      <c r="P43" s="21">
        <f t="shared" si="20"/>
        <v>0</v>
      </c>
      <c r="Q43" s="21">
        <f t="shared" si="21"/>
        <v>0</v>
      </c>
      <c r="R43" s="21">
        <f t="shared" si="22"/>
        <v>49500</v>
      </c>
      <c r="S43" s="21">
        <f t="shared" si="23"/>
        <v>49500</v>
      </c>
      <c r="T43" s="47">
        <f t="shared" si="24"/>
        <v>74580</v>
      </c>
    </row>
    <row r="44" spans="1:20" ht="45" x14ac:dyDescent="0.25">
      <c r="A44" s="16">
        <v>4</v>
      </c>
      <c r="B44" s="18" t="s">
        <v>77</v>
      </c>
      <c r="C44" s="18" t="s">
        <v>78</v>
      </c>
      <c r="D44" s="18" t="s">
        <v>31</v>
      </c>
      <c r="E44" s="20">
        <v>44628</v>
      </c>
      <c r="F44" s="20">
        <v>44628</v>
      </c>
      <c r="G44" s="18">
        <v>1</v>
      </c>
      <c r="H44" s="18">
        <v>1</v>
      </c>
      <c r="I44" s="18"/>
      <c r="J44" s="18"/>
      <c r="K44" s="18">
        <f t="shared" si="18"/>
        <v>0</v>
      </c>
      <c r="L44" s="18">
        <v>40</v>
      </c>
      <c r="M44" s="18"/>
      <c r="N44" s="18">
        <f t="shared" si="19"/>
        <v>40</v>
      </c>
      <c r="O44" s="21">
        <f t="shared" si="25"/>
        <v>912</v>
      </c>
      <c r="P44" s="21">
        <f t="shared" si="20"/>
        <v>900</v>
      </c>
      <c r="Q44" s="21">
        <f t="shared" si="21"/>
        <v>0</v>
      </c>
      <c r="R44" s="21">
        <f t="shared" si="22"/>
        <v>0</v>
      </c>
      <c r="S44" s="21">
        <f t="shared" si="23"/>
        <v>0</v>
      </c>
      <c r="T44" s="47">
        <f t="shared" si="24"/>
        <v>1812</v>
      </c>
    </row>
    <row r="45" spans="1:20" ht="30" x14ac:dyDescent="0.25">
      <c r="A45" s="5">
        <v>5</v>
      </c>
      <c r="B45" s="18" t="s">
        <v>54</v>
      </c>
      <c r="C45" s="18" t="s">
        <v>79</v>
      </c>
      <c r="D45" s="18" t="s">
        <v>23</v>
      </c>
      <c r="E45" s="20">
        <v>44635</v>
      </c>
      <c r="F45" s="20">
        <v>44635</v>
      </c>
      <c r="G45" s="18">
        <v>1</v>
      </c>
      <c r="H45" s="18"/>
      <c r="I45" s="18">
        <v>5</v>
      </c>
      <c r="J45" s="18"/>
      <c r="K45" s="18">
        <f t="shared" si="18"/>
        <v>5</v>
      </c>
      <c r="L45" s="18">
        <v>40</v>
      </c>
      <c r="M45" s="18"/>
      <c r="N45" s="18">
        <f t="shared" si="19"/>
        <v>40</v>
      </c>
      <c r="O45" s="21">
        <f t="shared" si="25"/>
        <v>912</v>
      </c>
      <c r="P45" s="21">
        <f t="shared" si="20"/>
        <v>0</v>
      </c>
      <c r="Q45" s="21">
        <f t="shared" si="21"/>
        <v>1750</v>
      </c>
      <c r="R45" s="21">
        <f t="shared" si="22"/>
        <v>0</v>
      </c>
      <c r="S45" s="21">
        <f t="shared" si="23"/>
        <v>1750</v>
      </c>
      <c r="T45" s="47">
        <f t="shared" si="24"/>
        <v>2662</v>
      </c>
    </row>
    <row r="46" spans="1:20" ht="60" x14ac:dyDescent="0.25">
      <c r="A46" s="16">
        <v>6</v>
      </c>
      <c r="B46" s="18" t="s">
        <v>58</v>
      </c>
      <c r="C46" s="18" t="s">
        <v>80</v>
      </c>
      <c r="D46" s="18" t="s">
        <v>31</v>
      </c>
      <c r="E46" s="20">
        <v>44621</v>
      </c>
      <c r="F46" s="20">
        <v>44621</v>
      </c>
      <c r="G46" s="18">
        <v>1</v>
      </c>
      <c r="H46" s="18">
        <v>1</v>
      </c>
      <c r="I46" s="18"/>
      <c r="J46" s="18"/>
      <c r="K46" s="18">
        <f t="shared" si="18"/>
        <v>0</v>
      </c>
      <c r="L46" s="18">
        <v>25</v>
      </c>
      <c r="M46" s="18">
        <v>80</v>
      </c>
      <c r="N46" s="18">
        <f t="shared" si="19"/>
        <v>105</v>
      </c>
      <c r="O46" s="21">
        <f t="shared" si="25"/>
        <v>2394</v>
      </c>
      <c r="P46" s="21">
        <f t="shared" si="20"/>
        <v>900</v>
      </c>
      <c r="Q46" s="21">
        <f t="shared" si="21"/>
        <v>0</v>
      </c>
      <c r="R46" s="21">
        <f t="shared" si="22"/>
        <v>0</v>
      </c>
      <c r="S46" s="21">
        <f t="shared" si="23"/>
        <v>0</v>
      </c>
      <c r="T46" s="47">
        <f t="shared" si="24"/>
        <v>3294</v>
      </c>
    </row>
    <row r="47" spans="1:20" ht="105" x14ac:dyDescent="0.25">
      <c r="A47" s="5">
        <v>7</v>
      </c>
      <c r="B47" s="18" t="s">
        <v>81</v>
      </c>
      <c r="C47" s="18" t="s">
        <v>82</v>
      </c>
      <c r="D47" s="18" t="s">
        <v>23</v>
      </c>
      <c r="E47" s="20">
        <v>44631</v>
      </c>
      <c r="F47" s="20">
        <v>44633</v>
      </c>
      <c r="G47" s="18">
        <v>3</v>
      </c>
      <c r="H47" s="18"/>
      <c r="I47" s="18">
        <v>13</v>
      </c>
      <c r="J47" s="18"/>
      <c r="K47" s="18">
        <f t="shared" si="18"/>
        <v>13</v>
      </c>
      <c r="L47" s="18">
        <v>110</v>
      </c>
      <c r="M47" s="18"/>
      <c r="N47" s="18">
        <f t="shared" si="19"/>
        <v>110</v>
      </c>
      <c r="O47" s="21">
        <f t="shared" si="25"/>
        <v>2508</v>
      </c>
      <c r="P47" s="21">
        <f t="shared" si="20"/>
        <v>0</v>
      </c>
      <c r="Q47" s="21">
        <f t="shared" si="21"/>
        <v>4550</v>
      </c>
      <c r="R47" s="21">
        <f t="shared" si="22"/>
        <v>0</v>
      </c>
      <c r="S47" s="21">
        <f t="shared" si="23"/>
        <v>4550</v>
      </c>
      <c r="T47" s="47">
        <f t="shared" si="24"/>
        <v>7058</v>
      </c>
    </row>
    <row r="48" spans="1:20" ht="45" x14ac:dyDescent="0.25">
      <c r="A48" s="16">
        <v>8</v>
      </c>
      <c r="B48" s="18" t="s">
        <v>60</v>
      </c>
      <c r="C48" s="18" t="s">
        <v>83</v>
      </c>
      <c r="D48" s="18" t="s">
        <v>44</v>
      </c>
      <c r="E48" s="20">
        <v>44624</v>
      </c>
      <c r="F48" s="20" t="s">
        <v>84</v>
      </c>
      <c r="G48" s="18">
        <v>1</v>
      </c>
      <c r="H48" s="18">
        <v>1</v>
      </c>
      <c r="I48" s="18">
        <v>4</v>
      </c>
      <c r="J48" s="18"/>
      <c r="K48" s="18">
        <f t="shared" si="18"/>
        <v>4</v>
      </c>
      <c r="L48" s="18">
        <v>60</v>
      </c>
      <c r="M48" s="18">
        <v>50</v>
      </c>
      <c r="N48" s="18">
        <f t="shared" si="19"/>
        <v>110</v>
      </c>
      <c r="O48" s="21">
        <f t="shared" si="25"/>
        <v>2508</v>
      </c>
      <c r="P48" s="21">
        <f t="shared" si="20"/>
        <v>900</v>
      </c>
      <c r="Q48" s="21">
        <f t="shared" si="21"/>
        <v>1400</v>
      </c>
      <c r="R48" s="21">
        <f t="shared" si="22"/>
        <v>0</v>
      </c>
      <c r="S48" s="21">
        <f t="shared" si="23"/>
        <v>1400</v>
      </c>
      <c r="T48" s="47">
        <f t="shared" si="24"/>
        <v>4808</v>
      </c>
    </row>
    <row r="49" spans="1:20" ht="75" x14ac:dyDescent="0.25">
      <c r="A49" s="5">
        <v>9</v>
      </c>
      <c r="B49" s="18" t="s">
        <v>85</v>
      </c>
      <c r="C49" s="18" t="s">
        <v>86</v>
      </c>
      <c r="D49" s="18" t="s">
        <v>44</v>
      </c>
      <c r="E49" s="20">
        <v>44638</v>
      </c>
      <c r="F49" s="20">
        <v>44642</v>
      </c>
      <c r="G49" s="18">
        <v>2</v>
      </c>
      <c r="H49" s="18">
        <v>2</v>
      </c>
      <c r="I49" s="18">
        <v>10</v>
      </c>
      <c r="J49" s="18"/>
      <c r="K49" s="18">
        <f t="shared" si="18"/>
        <v>10</v>
      </c>
      <c r="L49" s="18">
        <v>130</v>
      </c>
      <c r="M49" s="18"/>
      <c r="N49" s="18">
        <f t="shared" si="19"/>
        <v>130</v>
      </c>
      <c r="O49" s="21">
        <f t="shared" si="25"/>
        <v>2964</v>
      </c>
      <c r="P49" s="21">
        <f t="shared" si="20"/>
        <v>1800</v>
      </c>
      <c r="Q49" s="21">
        <f t="shared" si="21"/>
        <v>3500</v>
      </c>
      <c r="R49" s="21">
        <f t="shared" si="22"/>
        <v>0</v>
      </c>
      <c r="S49" s="21">
        <f t="shared" si="23"/>
        <v>3500</v>
      </c>
      <c r="T49" s="47">
        <f t="shared" si="24"/>
        <v>8264</v>
      </c>
    </row>
    <row r="50" spans="1:20" ht="60" x14ac:dyDescent="0.25">
      <c r="A50" s="16">
        <v>10</v>
      </c>
      <c r="B50" s="18" t="s">
        <v>38</v>
      </c>
      <c r="C50" s="18" t="s">
        <v>87</v>
      </c>
      <c r="D50" s="18" t="s">
        <v>31</v>
      </c>
      <c r="E50" s="20">
        <v>44636</v>
      </c>
      <c r="F50" s="20">
        <v>44645</v>
      </c>
      <c r="G50" s="18">
        <v>2</v>
      </c>
      <c r="H50" s="18">
        <v>2</v>
      </c>
      <c r="I50" s="18"/>
      <c r="J50" s="18"/>
      <c r="K50" s="18">
        <f t="shared" si="18"/>
        <v>0</v>
      </c>
      <c r="L50" s="18">
        <v>70</v>
      </c>
      <c r="M50" s="18"/>
      <c r="N50" s="18">
        <f t="shared" si="19"/>
        <v>70</v>
      </c>
      <c r="O50" s="21">
        <f t="shared" si="25"/>
        <v>1596</v>
      </c>
      <c r="P50" s="21">
        <f t="shared" si="20"/>
        <v>1800</v>
      </c>
      <c r="Q50" s="21">
        <f t="shared" si="21"/>
        <v>0</v>
      </c>
      <c r="R50" s="21">
        <f t="shared" si="22"/>
        <v>0</v>
      </c>
      <c r="S50" s="21">
        <f t="shared" si="23"/>
        <v>0</v>
      </c>
      <c r="T50" s="47">
        <f t="shared" si="24"/>
        <v>3396</v>
      </c>
    </row>
    <row r="51" spans="1:20" ht="75" x14ac:dyDescent="0.25">
      <c r="A51" s="5">
        <v>11</v>
      </c>
      <c r="B51" s="18" t="s">
        <v>88</v>
      </c>
      <c r="C51" s="18" t="s">
        <v>89</v>
      </c>
      <c r="D51" s="18" t="s">
        <v>44</v>
      </c>
      <c r="E51" s="20">
        <v>44623</v>
      </c>
      <c r="F51" s="20">
        <v>44637</v>
      </c>
      <c r="G51" s="18">
        <v>2</v>
      </c>
      <c r="H51" s="18">
        <v>4</v>
      </c>
      <c r="I51" s="18">
        <v>6</v>
      </c>
      <c r="J51" s="18"/>
      <c r="K51" s="18">
        <f t="shared" si="18"/>
        <v>6</v>
      </c>
      <c r="L51" s="18">
        <v>220</v>
      </c>
      <c r="M51" s="18"/>
      <c r="N51" s="18">
        <f t="shared" si="19"/>
        <v>220</v>
      </c>
      <c r="O51" s="21">
        <f t="shared" si="25"/>
        <v>5016</v>
      </c>
      <c r="P51" s="21">
        <f t="shared" si="20"/>
        <v>3600</v>
      </c>
      <c r="Q51" s="21">
        <f t="shared" si="21"/>
        <v>2100</v>
      </c>
      <c r="R51" s="21">
        <f t="shared" si="22"/>
        <v>0</v>
      </c>
      <c r="S51" s="21">
        <f t="shared" si="23"/>
        <v>2100</v>
      </c>
      <c r="T51" s="47">
        <f t="shared" si="24"/>
        <v>10716</v>
      </c>
    </row>
    <row r="52" spans="1:20" ht="45" x14ac:dyDescent="0.25">
      <c r="A52" s="16">
        <v>12</v>
      </c>
      <c r="B52" s="18" t="s">
        <v>62</v>
      </c>
      <c r="C52" s="18" t="s">
        <v>90</v>
      </c>
      <c r="D52" s="18" t="s">
        <v>28</v>
      </c>
      <c r="E52" s="20">
        <v>44621</v>
      </c>
      <c r="F52" s="20">
        <v>44621</v>
      </c>
      <c r="G52" s="18">
        <v>1</v>
      </c>
      <c r="H52" s="18"/>
      <c r="I52" s="18"/>
      <c r="J52" s="18">
        <v>6</v>
      </c>
      <c r="K52" s="18">
        <f t="shared" si="18"/>
        <v>6</v>
      </c>
      <c r="L52" s="18"/>
      <c r="M52" s="18">
        <v>100</v>
      </c>
      <c r="N52" s="18">
        <f t="shared" si="19"/>
        <v>100</v>
      </c>
      <c r="O52" s="21">
        <f t="shared" si="25"/>
        <v>2280</v>
      </c>
      <c r="P52" s="21">
        <f t="shared" si="20"/>
        <v>0</v>
      </c>
      <c r="Q52" s="21">
        <f t="shared" si="21"/>
        <v>0</v>
      </c>
      <c r="R52" s="21">
        <f t="shared" si="22"/>
        <v>5400</v>
      </c>
      <c r="S52" s="21">
        <f t="shared" si="23"/>
        <v>5400</v>
      </c>
      <c r="T52" s="47">
        <f t="shared" si="24"/>
        <v>7680</v>
      </c>
    </row>
    <row r="53" spans="1:20" ht="75" x14ac:dyDescent="0.25">
      <c r="A53" s="5">
        <v>13</v>
      </c>
      <c r="B53" s="18" t="s">
        <v>62</v>
      </c>
      <c r="C53" s="18" t="s">
        <v>91</v>
      </c>
      <c r="D53" s="18" t="s">
        <v>28</v>
      </c>
      <c r="E53" s="20">
        <v>44623</v>
      </c>
      <c r="F53" s="20">
        <v>44631</v>
      </c>
      <c r="G53" s="18">
        <v>7</v>
      </c>
      <c r="H53" s="18"/>
      <c r="I53" s="18"/>
      <c r="J53" s="18">
        <v>42</v>
      </c>
      <c r="K53" s="18">
        <f t="shared" si="18"/>
        <v>42</v>
      </c>
      <c r="L53" s="18"/>
      <c r="M53" s="18">
        <v>700</v>
      </c>
      <c r="N53" s="18">
        <f t="shared" si="19"/>
        <v>700</v>
      </c>
      <c r="O53" s="21">
        <f t="shared" si="25"/>
        <v>15960</v>
      </c>
      <c r="P53" s="21">
        <f t="shared" si="20"/>
        <v>0</v>
      </c>
      <c r="Q53" s="21">
        <f t="shared" si="21"/>
        <v>0</v>
      </c>
      <c r="R53" s="21">
        <f t="shared" si="22"/>
        <v>37800</v>
      </c>
      <c r="S53" s="21">
        <f t="shared" si="23"/>
        <v>37800</v>
      </c>
      <c r="T53" s="47">
        <f t="shared" si="24"/>
        <v>53760</v>
      </c>
    </row>
    <row r="54" spans="1:20" ht="120" x14ac:dyDescent="0.25">
      <c r="A54" s="16">
        <v>14</v>
      </c>
      <c r="B54" s="18" t="s">
        <v>92</v>
      </c>
      <c r="C54" s="18" t="s">
        <v>93</v>
      </c>
      <c r="D54" s="18" t="s">
        <v>23</v>
      </c>
      <c r="E54" s="20">
        <v>44628</v>
      </c>
      <c r="F54" s="20">
        <v>44629</v>
      </c>
      <c r="G54" s="18">
        <v>2</v>
      </c>
      <c r="H54" s="18"/>
      <c r="I54" s="18">
        <v>10</v>
      </c>
      <c r="J54" s="18"/>
      <c r="K54" s="18">
        <f t="shared" si="18"/>
        <v>10</v>
      </c>
      <c r="L54" s="18">
        <v>40</v>
      </c>
      <c r="M54" s="18"/>
      <c r="N54" s="18">
        <f t="shared" si="19"/>
        <v>40</v>
      </c>
      <c r="O54" s="21">
        <f t="shared" si="25"/>
        <v>912</v>
      </c>
      <c r="P54" s="21">
        <f t="shared" si="20"/>
        <v>0</v>
      </c>
      <c r="Q54" s="21">
        <f t="shared" si="21"/>
        <v>3500</v>
      </c>
      <c r="R54" s="21">
        <f t="shared" si="22"/>
        <v>0</v>
      </c>
      <c r="S54" s="21">
        <f t="shared" si="23"/>
        <v>3500</v>
      </c>
      <c r="T54" s="47">
        <f t="shared" si="24"/>
        <v>4412</v>
      </c>
    </row>
    <row r="55" spans="1:20" ht="60" x14ac:dyDescent="0.25">
      <c r="A55" s="37">
        <v>15</v>
      </c>
      <c r="B55" s="18" t="s">
        <v>47</v>
      </c>
      <c r="C55" s="18" t="s">
        <v>94</v>
      </c>
      <c r="D55" s="18" t="s">
        <v>44</v>
      </c>
      <c r="E55" s="20">
        <v>44622</v>
      </c>
      <c r="F55" s="20">
        <v>44624</v>
      </c>
      <c r="G55" s="18">
        <v>3</v>
      </c>
      <c r="H55" s="18">
        <v>3</v>
      </c>
      <c r="I55" s="18">
        <v>6</v>
      </c>
      <c r="J55" s="18"/>
      <c r="K55" s="18">
        <f t="shared" si="18"/>
        <v>6</v>
      </c>
      <c r="L55" s="18">
        <v>140</v>
      </c>
      <c r="M55" s="18"/>
      <c r="N55" s="18">
        <f t="shared" si="19"/>
        <v>140</v>
      </c>
      <c r="O55" s="21">
        <f t="shared" si="25"/>
        <v>3192</v>
      </c>
      <c r="P55" s="21">
        <f t="shared" si="20"/>
        <v>2700</v>
      </c>
      <c r="Q55" s="21">
        <f t="shared" si="21"/>
        <v>2100</v>
      </c>
      <c r="R55" s="21">
        <f t="shared" si="22"/>
        <v>0</v>
      </c>
      <c r="S55" s="21">
        <f t="shared" si="23"/>
        <v>2100</v>
      </c>
      <c r="T55" s="47">
        <f t="shared" si="24"/>
        <v>7992</v>
      </c>
    </row>
    <row r="56" spans="1:20" ht="105" x14ac:dyDescent="0.25">
      <c r="A56" s="18">
        <v>16</v>
      </c>
      <c r="B56" s="18" t="s">
        <v>47</v>
      </c>
      <c r="C56" s="18" t="s">
        <v>82</v>
      </c>
      <c r="D56" s="18" t="s">
        <v>23</v>
      </c>
      <c r="E56" s="20">
        <v>44630</v>
      </c>
      <c r="F56" s="20">
        <v>44634</v>
      </c>
      <c r="G56" s="18">
        <v>3</v>
      </c>
      <c r="H56" s="18"/>
      <c r="I56" s="18">
        <v>15</v>
      </c>
      <c r="J56" s="18"/>
      <c r="K56" s="18">
        <f t="shared" si="18"/>
        <v>15</v>
      </c>
      <c r="L56" s="18">
        <v>80</v>
      </c>
      <c r="M56" s="18">
        <v>60</v>
      </c>
      <c r="N56" s="18">
        <f t="shared" si="19"/>
        <v>140</v>
      </c>
      <c r="O56" s="21">
        <f t="shared" si="25"/>
        <v>3192</v>
      </c>
      <c r="P56" s="21">
        <f t="shared" si="20"/>
        <v>0</v>
      </c>
      <c r="Q56" s="21">
        <f t="shared" si="21"/>
        <v>5250</v>
      </c>
      <c r="R56" s="21">
        <f t="shared" si="22"/>
        <v>0</v>
      </c>
      <c r="S56" s="21">
        <f t="shared" si="23"/>
        <v>5250</v>
      </c>
      <c r="T56" s="47">
        <f t="shared" si="24"/>
        <v>8442</v>
      </c>
    </row>
    <row r="57" spans="1:20" ht="75" x14ac:dyDescent="0.25">
      <c r="A57" s="37">
        <v>17</v>
      </c>
      <c r="B57" s="18" t="s">
        <v>95</v>
      </c>
      <c r="C57" s="18" t="s">
        <v>96</v>
      </c>
      <c r="D57" s="20" t="s">
        <v>23</v>
      </c>
      <c r="E57" s="20">
        <v>44624</v>
      </c>
      <c r="F57" s="20">
        <v>44629</v>
      </c>
      <c r="G57" s="18">
        <v>4</v>
      </c>
      <c r="H57" s="18"/>
      <c r="I57" s="18">
        <v>20</v>
      </c>
      <c r="J57" s="18"/>
      <c r="K57" s="18">
        <f t="shared" si="18"/>
        <v>20</v>
      </c>
      <c r="L57" s="18">
        <v>160</v>
      </c>
      <c r="M57" s="18"/>
      <c r="N57" s="18"/>
      <c r="O57" s="21">
        <f t="shared" si="25"/>
        <v>0</v>
      </c>
      <c r="P57" s="21">
        <f t="shared" si="20"/>
        <v>0</v>
      </c>
      <c r="Q57" s="21">
        <f t="shared" si="21"/>
        <v>7000</v>
      </c>
      <c r="R57" s="21">
        <f t="shared" si="22"/>
        <v>0</v>
      </c>
      <c r="S57" s="21">
        <f t="shared" si="23"/>
        <v>7000</v>
      </c>
      <c r="T57" s="47">
        <f t="shared" si="24"/>
        <v>7000</v>
      </c>
    </row>
    <row r="58" spans="1:20" ht="45" x14ac:dyDescent="0.25">
      <c r="A58" s="18">
        <v>18</v>
      </c>
      <c r="B58" s="18" t="s">
        <v>69</v>
      </c>
      <c r="C58" s="18" t="s">
        <v>49</v>
      </c>
      <c r="D58" s="18" t="s">
        <v>23</v>
      </c>
      <c r="E58" s="20">
        <v>44621</v>
      </c>
      <c r="F58" s="20">
        <v>44621</v>
      </c>
      <c r="G58" s="18">
        <v>1</v>
      </c>
      <c r="H58" s="18"/>
      <c r="I58" s="18">
        <v>5</v>
      </c>
      <c r="J58" s="18"/>
      <c r="K58" s="18">
        <f t="shared" si="18"/>
        <v>5</v>
      </c>
      <c r="L58" s="18">
        <v>40</v>
      </c>
      <c r="M58" s="18"/>
      <c r="N58" s="18"/>
      <c r="O58" s="21">
        <f t="shared" si="25"/>
        <v>0</v>
      </c>
      <c r="P58" s="21">
        <f t="shared" si="20"/>
        <v>0</v>
      </c>
      <c r="Q58" s="21">
        <f t="shared" si="21"/>
        <v>1750</v>
      </c>
      <c r="R58" s="21">
        <f t="shared" si="22"/>
        <v>0</v>
      </c>
      <c r="S58" s="21">
        <f t="shared" si="23"/>
        <v>1750</v>
      </c>
      <c r="T58" s="47">
        <f t="shared" si="24"/>
        <v>1750</v>
      </c>
    </row>
    <row r="59" spans="1:20" ht="15.7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48" t="s">
        <v>50</v>
      </c>
      <c r="Q59" s="48"/>
      <c r="R59" s="48"/>
      <c r="S59" s="48"/>
      <c r="T59" s="49">
        <f>SUM(T41:T58)</f>
        <v>273772</v>
      </c>
    </row>
  </sheetData>
  <mergeCells count="11">
    <mergeCell ref="E22:F22"/>
    <mergeCell ref="P37:S37"/>
    <mergeCell ref="E40:F40"/>
    <mergeCell ref="P59:S59"/>
    <mergeCell ref="A39:T39"/>
    <mergeCell ref="A1:T1"/>
    <mergeCell ref="A2:T2"/>
    <mergeCell ref="E4:F4"/>
    <mergeCell ref="P18:S18"/>
    <mergeCell ref="A3:T3"/>
    <mergeCell ref="A20:T20"/>
  </mergeCells>
  <pageMargins left="0.7" right="0.7" top="0.75" bottom="0.75" header="0.3" footer="0.3"/>
  <pageSetup scale="5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Park-ax</dc:creator>
  <cp:lastModifiedBy>Park-ax</cp:lastModifiedBy>
  <cp:lastPrinted>2022-04-21T17:01:15Z</cp:lastPrinted>
  <dcterms:created xsi:type="dcterms:W3CDTF">2022-04-21T16:54:24Z</dcterms:created>
  <dcterms:modified xsi:type="dcterms:W3CDTF">2022-04-21T17:02:24Z</dcterms:modified>
</cp:coreProperties>
</file>